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 přízemí\Desktop\"/>
    </mc:Choice>
  </mc:AlternateContent>
  <bookViews>
    <workbookView xWindow="0" yWindow="0" windowWidth="23040" windowHeight="10020" tabRatio="500"/>
  </bookViews>
  <sheets>
    <sheet name="návrh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67" i="1" l="1"/>
  <c r="B116" i="1"/>
  <c r="B108" i="1"/>
  <c r="B103" i="1"/>
  <c r="B102" i="1"/>
  <c r="B92" i="1"/>
  <c r="B84" i="1"/>
  <c r="B73" i="1"/>
  <c r="B67" i="1"/>
  <c r="B79" i="1" s="1"/>
  <c r="B117" i="1" s="1"/>
  <c r="E56" i="1"/>
  <c r="H55" i="1"/>
  <c r="G55" i="1"/>
  <c r="E55" i="1"/>
  <c r="D55" i="1"/>
  <c r="B55" i="1"/>
  <c r="E52" i="1"/>
  <c r="E51" i="1"/>
  <c r="E42" i="1"/>
  <c r="E41" i="1"/>
  <c r="E37" i="1"/>
  <c r="G35" i="1"/>
  <c r="E35" i="1"/>
  <c r="D35" i="1"/>
  <c r="E39" i="1" s="1"/>
  <c r="B35" i="1"/>
  <c r="H29" i="1"/>
  <c r="G29" i="1"/>
  <c r="D29" i="1"/>
  <c r="E34" i="1" s="1"/>
  <c r="B29" i="1"/>
  <c r="E28" i="1"/>
  <c r="E25" i="1"/>
  <c r="H24" i="1"/>
  <c r="G24" i="1"/>
  <c r="E24" i="1"/>
  <c r="D24" i="1"/>
  <c r="B24" i="1"/>
  <c r="B40" i="1" s="1"/>
  <c r="H19" i="1"/>
  <c r="G19" i="1"/>
  <c r="D19" i="1"/>
  <c r="E23" i="1" s="1"/>
  <c r="B19" i="1"/>
  <c r="E16" i="1"/>
  <c r="H15" i="1"/>
  <c r="H40" i="1" s="1"/>
  <c r="H57" i="1" s="1"/>
  <c r="G15" i="1"/>
  <c r="G40" i="1" s="1"/>
  <c r="D15" i="1"/>
  <c r="D40" i="1" s="1"/>
  <c r="E44" i="1" s="1"/>
  <c r="B15" i="1"/>
  <c r="G57" i="1" l="1"/>
  <c r="E15" i="1"/>
</calcChain>
</file>

<file path=xl/sharedStrings.xml><?xml version="1.0" encoding="utf-8"?>
<sst xmlns="http://schemas.openxmlformats.org/spreadsheetml/2006/main" count="130" uniqueCount="112">
  <si>
    <t>Název zařízení:</t>
  </si>
  <si>
    <t>Školní jídelna Krnov, Albrechtická 2, okres Bruntál, příspěvková organizace</t>
  </si>
  <si>
    <t>Adresa:</t>
  </si>
  <si>
    <t>Albrechtická 2, 794 01 Krnov</t>
  </si>
  <si>
    <t>Druh činnosti:</t>
  </si>
  <si>
    <t>stravování</t>
  </si>
  <si>
    <t>Rozpočet:</t>
  </si>
  <si>
    <t>Příspěvek zřizovatele (bez odpisů)</t>
  </si>
  <si>
    <t>Kapacita zařízení:</t>
  </si>
  <si>
    <t>Počet zaměstnanců:</t>
  </si>
  <si>
    <t xml:space="preserve">10 včetně VHČ </t>
  </si>
  <si>
    <t xml:space="preserve">            hlavní činnost</t>
  </si>
  <si>
    <t xml:space="preserve">      hospodářská činnost</t>
  </si>
  <si>
    <t>Náklady :</t>
  </si>
  <si>
    <t>rok 2023</t>
  </si>
  <si>
    <t>Rok 2024</t>
  </si>
  <si>
    <t>% plnění</t>
  </si>
  <si>
    <t>Kč</t>
  </si>
  <si>
    <t>Materiálové náklady</t>
  </si>
  <si>
    <t xml:space="preserve">Materiál </t>
  </si>
  <si>
    <t>Majetek do 3 tis.</t>
  </si>
  <si>
    <t xml:space="preserve">Potraviny </t>
  </si>
  <si>
    <t>Energie</t>
  </si>
  <si>
    <t>Elektrická energie</t>
  </si>
  <si>
    <t>Plyn</t>
  </si>
  <si>
    <t xml:space="preserve">Voda </t>
  </si>
  <si>
    <t>Pára</t>
  </si>
  <si>
    <t>Služby</t>
  </si>
  <si>
    <t>Opravy a udržování  - paušál</t>
  </si>
  <si>
    <t>Opravy a udržování - jmenovité akce</t>
  </si>
  <si>
    <t>Cestovné</t>
  </si>
  <si>
    <t>Ostatní služby</t>
  </si>
  <si>
    <t>Osobní náklady</t>
  </si>
  <si>
    <t>Mzdové náklady - účelově vázané</t>
  </si>
  <si>
    <t xml:space="preserve">                           Fond odměn</t>
  </si>
  <si>
    <t>Mzdové náklady – KÚ (vč.odvodů, ONIV)</t>
  </si>
  <si>
    <t>Zákonné soc. pojištění</t>
  </si>
  <si>
    <t>Zákonné socia.náklady- FKSP</t>
  </si>
  <si>
    <t>Ostatní náklady</t>
  </si>
  <si>
    <t>Ost.náklady z činnosti</t>
  </si>
  <si>
    <t xml:space="preserve">Odpisy z přísp.zřizovatele </t>
  </si>
  <si>
    <t xml:space="preserve">         </t>
  </si>
  <si>
    <t>DDHM</t>
  </si>
  <si>
    <t>Náklady celkem</t>
  </si>
  <si>
    <t>Výnosy:</t>
  </si>
  <si>
    <t>Tržby stravné</t>
  </si>
  <si>
    <t>Pronájem</t>
  </si>
  <si>
    <t>Úroky</t>
  </si>
  <si>
    <t>Ostatní výnosy</t>
  </si>
  <si>
    <t>zapojení FO</t>
  </si>
  <si>
    <t>Ostatní výnosy – KÚ</t>
  </si>
  <si>
    <t>- použití zisku z HČ</t>
  </si>
  <si>
    <t>Dotace zřizovatele na odpisy</t>
  </si>
  <si>
    <t xml:space="preserve">Dotace zřizovatele </t>
  </si>
  <si>
    <t>Výnosy celkem</t>
  </si>
  <si>
    <t xml:space="preserve">  plánovaný</t>
  </si>
  <si>
    <t xml:space="preserve">  zisk z HČ</t>
  </si>
  <si>
    <t>R O Z P O Č E T    na rok 2024</t>
  </si>
  <si>
    <t>příloha-rozpis položek: ŠJ, Albrechtická</t>
  </si>
  <si>
    <t>příloha-rozpis inv.příspěvky:</t>
  </si>
  <si>
    <t>INVESTICE / OPRAVY - realizace odbor OISM</t>
  </si>
  <si>
    <t>Název inv. příspěvku</t>
  </si>
  <si>
    <t>Cena</t>
  </si>
  <si>
    <t>Název akce</t>
  </si>
  <si>
    <t>Fáze</t>
  </si>
  <si>
    <t>Poznámka</t>
  </si>
  <si>
    <t>úklidové,čistící a hygien. prostředky,včetně prostř do myček,odvápňovačů a konvektomatů</t>
  </si>
  <si>
    <t>myčka bílého nádobí</t>
  </si>
  <si>
    <t>oprava střechy</t>
  </si>
  <si>
    <t>PD</t>
  </si>
  <si>
    <t>kancelářské prostředky, náplně a papír do tiskáren</t>
  </si>
  <si>
    <t>realizace</t>
  </si>
  <si>
    <t>ostatní provozní spotřební materiál nutný k běžnému provozu šj</t>
  </si>
  <si>
    <t xml:space="preserve">oprava fasády, včetně nových parapetů a rýn </t>
  </si>
  <si>
    <t>drobné vybavení šj kuchyňským nádobím a náčením</t>
  </si>
  <si>
    <t>drobný majetek pro chod a úklid budovy, zahrady a údržbářské nářadí</t>
  </si>
  <si>
    <t>Potraviny</t>
  </si>
  <si>
    <t>Materiálové náklady celkem</t>
  </si>
  <si>
    <t>elektrická energie</t>
  </si>
  <si>
    <t>plyn</t>
  </si>
  <si>
    <t>voda</t>
  </si>
  <si>
    <t>pára</t>
  </si>
  <si>
    <t>Energie celkem</t>
  </si>
  <si>
    <t xml:space="preserve">Opravy a udržování - paušál </t>
  </si>
  <si>
    <r>
      <rPr>
        <sz val="10"/>
        <rFont val="Arial"/>
        <family val="2"/>
        <charset val="238"/>
      </rPr>
      <t>malován</t>
    </r>
    <r>
      <rPr>
        <b/>
        <sz val="10"/>
        <rFont val="Arial"/>
        <family val="2"/>
        <charset val="238"/>
      </rPr>
      <t>í</t>
    </r>
  </si>
  <si>
    <t>běžné opravy gastro vybavení, drobné opravy ( nátěry), údržba zahrady</t>
  </si>
  <si>
    <t>malování</t>
  </si>
  <si>
    <t>poštovné</t>
  </si>
  <si>
    <t>sotrwarové služby</t>
  </si>
  <si>
    <t>telefon, internet, IP adresa</t>
  </si>
  <si>
    <t>praní prádla</t>
  </si>
  <si>
    <t>ostatní služby (odpady, výtahy, sekání trávy )</t>
  </si>
  <si>
    <t>mzdy vedení účetnictnictví, zpracování mezd</t>
  </si>
  <si>
    <t>bankovní poplatky</t>
  </si>
  <si>
    <t>Ostraha 9.000,--, likvidace zbytků 50.000,--</t>
  </si>
  <si>
    <t>srážková voda</t>
  </si>
  <si>
    <t>Služby celkem</t>
  </si>
  <si>
    <t>Mzdové náklady</t>
  </si>
  <si>
    <t>krajský úřad (včetně odvodů, ONIV)</t>
  </si>
  <si>
    <t>účelově vázáné MÚ, dozor v jídelně, dle předpokládaného  zvyšování mezd v příštím roce</t>
  </si>
  <si>
    <t>FO</t>
  </si>
  <si>
    <t>Zákonné soc. náklady, pojištění</t>
  </si>
  <si>
    <t>Osobní náklady celkem</t>
  </si>
  <si>
    <t>odpisy</t>
  </si>
  <si>
    <t>dovybavení šj majetkem dle aktuální situace nad 3000</t>
  </si>
  <si>
    <t>Ostatní náklady celkem</t>
  </si>
  <si>
    <t>NÁKLADY CELKEM</t>
  </si>
  <si>
    <t>šokový zchlazovač</t>
  </si>
  <si>
    <t>elektrická pánev</t>
  </si>
  <si>
    <t>multifunkční pánev</t>
  </si>
  <si>
    <t>625 strávníků</t>
  </si>
  <si>
    <t>R O Z P O Č E T     na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</si>
</sst>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u/>
      <sz val="11"/>
      <name val="Arial"/>
      <family val="2"/>
      <charset val="238"/>
    </font>
    <font>
      <sz val="1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CC"/>
        <bgColor rgb="FFFFF2CC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FFF2CC"/>
        <bgColor rgb="FFFFFFCC"/>
      </patternFill>
    </fill>
    <fill>
      <patternFill patternType="solid">
        <fgColor rgb="FFFFC000"/>
        <bgColor rgb="FFFF9900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 applyProtection="1"/>
    <xf numFmtId="3" fontId="0" fillId="0" borderId="0" xfId="0" applyNumberFormat="1" applyAlignment="1" applyProtection="1"/>
    <xf numFmtId="0" fontId="1" fillId="0" borderId="0" xfId="0" applyFont="1" applyAlignment="1" applyProtection="1"/>
    <xf numFmtId="0" fontId="2" fillId="0" borderId="0" xfId="0" applyFont="1" applyAlignment="1" applyProtection="1"/>
    <xf numFmtId="0" fontId="3" fillId="0" borderId="0" xfId="0" applyFont="1" applyAlignment="1" applyProtection="1"/>
    <xf numFmtId="3" fontId="2" fillId="0" borderId="0" xfId="0" applyNumberFormat="1" applyFont="1" applyAlignment="1" applyProtection="1">
      <alignment horizontal="left"/>
    </xf>
    <xf numFmtId="0" fontId="4" fillId="0" borderId="0" xfId="0" applyFont="1" applyAlignment="1" applyProtection="1"/>
    <xf numFmtId="0" fontId="5" fillId="0" borderId="0" xfId="0" applyFont="1" applyAlignment="1" applyProtection="1"/>
    <xf numFmtId="4" fontId="5" fillId="0" borderId="0" xfId="0" applyNumberFormat="1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0" fillId="0" borderId="0" xfId="0" applyFont="1" applyAlignment="1" applyProtection="1">
      <alignment horizontal="left"/>
    </xf>
    <xf numFmtId="0" fontId="0" fillId="0" borderId="0" xfId="0" applyFont="1" applyAlignment="1" applyProtection="1"/>
    <xf numFmtId="0" fontId="5" fillId="2" borderId="0" xfId="0" applyFont="1" applyFill="1" applyAlignment="1" applyProtection="1"/>
    <xf numFmtId="3" fontId="0" fillId="2" borderId="0" xfId="0" applyNumberFormat="1" applyFill="1" applyAlignment="1" applyProtection="1"/>
    <xf numFmtId="3" fontId="5" fillId="3" borderId="1" xfId="0" applyNumberFormat="1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4" fillId="0" borderId="1" xfId="0" applyFont="1" applyBorder="1" applyAlignment="1" applyProtection="1"/>
    <xf numFmtId="0" fontId="4" fillId="0" borderId="2" xfId="0" applyFont="1" applyBorder="1" applyAlignment="1" applyProtection="1"/>
    <xf numFmtId="0" fontId="1" fillId="0" borderId="0" xfId="0" applyFont="1" applyAlignment="1" applyProtection="1">
      <alignment horizontal="center"/>
    </xf>
    <xf numFmtId="0" fontId="5" fillId="0" borderId="3" xfId="0" applyFont="1" applyBorder="1" applyAlignment="1" applyProtection="1"/>
    <xf numFmtId="4" fontId="5" fillId="0" borderId="3" xfId="0" applyNumberFormat="1" applyFont="1" applyBorder="1" applyAlignment="1" applyProtection="1"/>
    <xf numFmtId="4" fontId="4" fillId="0" borderId="3" xfId="0" applyNumberFormat="1" applyFont="1" applyBorder="1" applyAlignment="1" applyProtection="1"/>
    <xf numFmtId="2" fontId="1" fillId="0" borderId="1" xfId="0" applyNumberFormat="1" applyFont="1" applyBorder="1" applyAlignment="1" applyProtection="1"/>
    <xf numFmtId="2" fontId="1" fillId="0" borderId="2" xfId="0" applyNumberFormat="1" applyFont="1" applyBorder="1" applyAlignment="1" applyProtection="1"/>
    <xf numFmtId="0" fontId="0" fillId="0" borderId="4" xfId="0" applyFont="1" applyBorder="1" applyAlignment="1" applyProtection="1"/>
    <xf numFmtId="4" fontId="0" fillId="0" borderId="4" xfId="0" applyNumberFormat="1" applyBorder="1" applyAlignment="1" applyProtection="1"/>
    <xf numFmtId="4" fontId="1" fillId="0" borderId="4" xfId="0" applyNumberFormat="1" applyFont="1" applyBorder="1" applyAlignment="1" applyProtection="1"/>
    <xf numFmtId="2" fontId="1" fillId="0" borderId="5" xfId="0" applyNumberFormat="1" applyFont="1" applyBorder="1" applyAlignment="1" applyProtection="1"/>
    <xf numFmtId="0" fontId="5" fillId="0" borderId="6" xfId="0" applyFont="1" applyBorder="1" applyAlignment="1" applyProtection="1"/>
    <xf numFmtId="4" fontId="5" fillId="0" borderId="6" xfId="0" applyNumberFormat="1" applyFont="1" applyBorder="1" applyAlignment="1" applyProtection="1"/>
    <xf numFmtId="0" fontId="0" fillId="0" borderId="1" xfId="0" applyFont="1" applyBorder="1" applyAlignment="1" applyProtection="1"/>
    <xf numFmtId="4" fontId="0" fillId="0" borderId="1" xfId="0" applyNumberFormat="1" applyBorder="1" applyAlignment="1" applyProtection="1"/>
    <xf numFmtId="4" fontId="1" fillId="0" borderId="1" xfId="0" applyNumberFormat="1" applyFont="1" applyBorder="1" applyAlignment="1" applyProtection="1"/>
    <xf numFmtId="4" fontId="0" fillId="0" borderId="7" xfId="0" applyNumberFormat="1" applyBorder="1" applyAlignment="1" applyProtection="1"/>
    <xf numFmtId="4" fontId="4" fillId="0" borderId="6" xfId="0" applyNumberFormat="1" applyFont="1" applyBorder="1" applyAlignment="1" applyProtection="1"/>
    <xf numFmtId="0" fontId="0" fillId="0" borderId="8" xfId="0" applyFont="1" applyBorder="1" applyAlignment="1" applyProtection="1"/>
    <xf numFmtId="4" fontId="0" fillId="0" borderId="8" xfId="0" applyNumberFormat="1" applyBorder="1" applyAlignment="1" applyProtection="1"/>
    <xf numFmtId="4" fontId="1" fillId="0" borderId="8" xfId="0" applyNumberFormat="1" applyFont="1" applyBorder="1" applyAlignment="1" applyProtection="1"/>
    <xf numFmtId="2" fontId="1" fillId="0" borderId="0" xfId="0" applyNumberFormat="1" applyFont="1" applyAlignment="1" applyProtection="1"/>
    <xf numFmtId="2" fontId="1" fillId="0" borderId="8" xfId="0" applyNumberFormat="1" applyFont="1" applyBorder="1" applyAlignment="1" applyProtection="1"/>
    <xf numFmtId="0" fontId="0" fillId="0" borderId="9" xfId="0" applyFont="1" applyBorder="1" applyAlignment="1" applyProtection="1"/>
    <xf numFmtId="4" fontId="0" fillId="0" borderId="9" xfId="0" applyNumberFormat="1" applyBorder="1" applyAlignment="1" applyProtection="1"/>
    <xf numFmtId="4" fontId="1" fillId="0" borderId="9" xfId="0" applyNumberFormat="1" applyFont="1" applyBorder="1" applyAlignment="1" applyProtection="1"/>
    <xf numFmtId="2" fontId="1" fillId="0" borderId="4" xfId="0" applyNumberFormat="1" applyFont="1" applyBorder="1" applyAlignment="1" applyProtection="1"/>
    <xf numFmtId="0" fontId="5" fillId="3" borderId="10" xfId="0" applyFont="1" applyFill="1" applyBorder="1" applyAlignment="1" applyProtection="1"/>
    <xf numFmtId="4" fontId="5" fillId="0" borderId="11" xfId="0" applyNumberFormat="1" applyFont="1" applyBorder="1" applyAlignment="1" applyProtection="1"/>
    <xf numFmtId="4" fontId="4" fillId="0" borderId="12" xfId="0" applyNumberFormat="1" applyFont="1" applyBorder="1" applyAlignment="1" applyProtection="1"/>
    <xf numFmtId="3" fontId="1" fillId="0" borderId="0" xfId="0" applyNumberFormat="1" applyFont="1" applyAlignment="1" applyProtection="1"/>
    <xf numFmtId="3" fontId="5" fillId="3" borderId="8" xfId="0" applyNumberFormat="1" applyFont="1" applyFill="1" applyBorder="1" applyAlignment="1" applyProtection="1">
      <alignment horizontal="center"/>
    </xf>
    <xf numFmtId="2" fontId="1" fillId="0" borderId="13" xfId="0" applyNumberFormat="1" applyFont="1" applyBorder="1" applyAlignment="1" applyProtection="1"/>
    <xf numFmtId="2" fontId="4" fillId="0" borderId="14" xfId="0" applyNumberFormat="1" applyFont="1" applyBorder="1" applyAlignment="1" applyProtection="1"/>
    <xf numFmtId="2" fontId="4" fillId="0" borderId="0" xfId="0" applyNumberFormat="1" applyFont="1" applyBorder="1" applyAlignment="1" applyProtection="1"/>
    <xf numFmtId="2" fontId="4" fillId="0" borderId="2" xfId="0" applyNumberFormat="1" applyFont="1" applyBorder="1" applyAlignment="1" applyProtection="1"/>
    <xf numFmtId="2" fontId="1" fillId="0" borderId="14" xfId="0" applyNumberFormat="1" applyFont="1" applyBorder="1" applyAlignment="1" applyProtection="1"/>
    <xf numFmtId="0" fontId="0" fillId="0" borderId="5" xfId="0" applyFont="1" applyBorder="1" applyAlignment="1" applyProtection="1"/>
    <xf numFmtId="4" fontId="0" fillId="0" borderId="5" xfId="0" applyNumberFormat="1" applyBorder="1" applyAlignment="1" applyProtection="1"/>
    <xf numFmtId="4" fontId="1" fillId="0" borderId="5" xfId="0" applyNumberFormat="1" applyFont="1" applyBorder="1" applyAlignment="1" applyProtection="1"/>
    <xf numFmtId="0" fontId="0" fillId="2" borderId="15" xfId="0" applyFont="1" applyFill="1" applyBorder="1" applyAlignment="1" applyProtection="1"/>
    <xf numFmtId="4" fontId="5" fillId="2" borderId="8" xfId="0" applyNumberFormat="1" applyFont="1" applyFill="1" applyBorder="1" applyAlignment="1" applyProtection="1"/>
    <xf numFmtId="2" fontId="1" fillId="0" borderId="7" xfId="0" applyNumberFormat="1" applyFont="1" applyBorder="1" applyAlignment="1" applyProtection="1"/>
    <xf numFmtId="0" fontId="0" fillId="2" borderId="16" xfId="0" applyFont="1" applyFill="1" applyBorder="1" applyAlignment="1" applyProtection="1"/>
    <xf numFmtId="4" fontId="5" fillId="2" borderId="3" xfId="0" applyNumberFormat="1" applyFont="1" applyFill="1" applyBorder="1" applyAlignment="1" applyProtection="1"/>
    <xf numFmtId="4" fontId="0" fillId="0" borderId="3" xfId="0" applyNumberFormat="1" applyBorder="1" applyAlignment="1" applyProtection="1"/>
    <xf numFmtId="0" fontId="5" fillId="3" borderId="17" xfId="0" applyFont="1" applyFill="1" applyBorder="1" applyAlignment="1" applyProtection="1"/>
    <xf numFmtId="2" fontId="1" fillId="0" borderId="18" xfId="0" applyNumberFormat="1" applyFont="1" applyBorder="1" applyAlignment="1" applyProtection="1"/>
    <xf numFmtId="4" fontId="0" fillId="0" borderId="0" xfId="0" applyNumberFormat="1" applyAlignment="1" applyProtection="1"/>
    <xf numFmtId="0" fontId="6" fillId="4" borderId="0" xfId="0" applyFont="1" applyFill="1" applyBorder="1" applyAlignment="1" applyProtection="1"/>
    <xf numFmtId="4" fontId="4" fillId="4" borderId="0" xfId="0" applyNumberFormat="1" applyFont="1" applyFill="1" applyBorder="1" applyAlignment="1" applyProtection="1"/>
    <xf numFmtId="4" fontId="5" fillId="4" borderId="0" xfId="0" applyNumberFormat="1" applyFont="1" applyFill="1" applyBorder="1" applyAlignment="1" applyProtection="1"/>
    <xf numFmtId="0" fontId="1" fillId="0" borderId="19" xfId="0" applyFont="1" applyBorder="1" applyAlignment="1" applyProtection="1"/>
    <xf numFmtId="4" fontId="5" fillId="5" borderId="11" xfId="0" applyNumberFormat="1" applyFont="1" applyFill="1" applyBorder="1" applyAlignment="1" applyProtection="1"/>
    <xf numFmtId="0" fontId="1" fillId="0" borderId="18" xfId="0" applyFont="1" applyBorder="1" applyAlignment="1" applyProtection="1"/>
    <xf numFmtId="0" fontId="1" fillId="0" borderId="8" xfId="0" applyFont="1" applyBorder="1" applyAlignment="1" applyProtection="1"/>
    <xf numFmtId="0" fontId="1" fillId="0" borderId="2" xfId="0" applyFont="1" applyBorder="1" applyAlignment="1" applyProtection="1"/>
    <xf numFmtId="0" fontId="7" fillId="0" borderId="0" xfId="0" applyFont="1" applyAlignment="1" applyProtection="1"/>
    <xf numFmtId="0" fontId="8" fillId="0" borderId="0" xfId="0" applyFont="1" applyAlignment="1" applyProtection="1"/>
    <xf numFmtId="3" fontId="8" fillId="0" borderId="0" xfId="0" applyNumberFormat="1" applyFont="1" applyAlignment="1" applyProtection="1"/>
    <xf numFmtId="3" fontId="5" fillId="0" borderId="0" xfId="0" applyNumberFormat="1" applyFont="1" applyAlignment="1" applyProtection="1">
      <alignment horizontal="center"/>
    </xf>
    <xf numFmtId="0" fontId="0" fillId="0" borderId="0" xfId="0" applyFont="1" applyAlignment="1" applyProtection="1">
      <alignment horizontal="right"/>
    </xf>
    <xf numFmtId="0" fontId="5" fillId="0" borderId="17" xfId="0" applyFont="1" applyBorder="1" applyAlignment="1" applyProtection="1"/>
    <xf numFmtId="4" fontId="5" fillId="0" borderId="0" xfId="0" applyNumberFormat="1" applyFont="1" applyBorder="1" applyAlignment="1" applyProtection="1"/>
    <xf numFmtId="0" fontId="5" fillId="6" borderId="20" xfId="0" applyFont="1" applyFill="1" applyBorder="1" applyAlignment="1" applyProtection="1"/>
    <xf numFmtId="0" fontId="0" fillId="6" borderId="21" xfId="0" applyFill="1" applyBorder="1" applyAlignment="1" applyProtection="1"/>
    <xf numFmtId="0" fontId="5" fillId="6" borderId="22" xfId="0" applyFont="1" applyFill="1" applyBorder="1" applyAlignment="1" applyProtection="1">
      <alignment horizontal="right"/>
    </xf>
    <xf numFmtId="0" fontId="5" fillId="0" borderId="23" xfId="0" applyFont="1" applyBorder="1" applyAlignment="1" applyProtection="1"/>
    <xf numFmtId="0" fontId="0" fillId="0" borderId="24" xfId="0" applyBorder="1" applyAlignment="1" applyProtection="1"/>
    <xf numFmtId="0" fontId="5" fillId="0" borderId="25" xfId="0" applyFont="1" applyBorder="1" applyAlignment="1" applyProtection="1"/>
    <xf numFmtId="0" fontId="5" fillId="0" borderId="22" xfId="0" applyFont="1" applyBorder="1" applyAlignment="1" applyProtection="1"/>
    <xf numFmtId="0" fontId="0" fillId="0" borderId="26" xfId="0" applyFont="1" applyBorder="1" applyAlignment="1" applyProtection="1"/>
    <xf numFmtId="4" fontId="0" fillId="0" borderId="27" xfId="0" applyNumberFormat="1" applyBorder="1" applyAlignment="1" applyProtection="1"/>
    <xf numFmtId="4" fontId="0" fillId="0" borderId="0" xfId="0" applyNumberFormat="1" applyBorder="1" applyAlignment="1" applyProtection="1"/>
    <xf numFmtId="0" fontId="0" fillId="0" borderId="20" xfId="0" applyFont="1" applyBorder="1" applyAlignment="1" applyProtection="1"/>
    <xf numFmtId="0" fontId="0" fillId="0" borderId="21" xfId="0" applyBorder="1" applyAlignment="1" applyProtection="1"/>
    <xf numFmtId="3" fontId="0" fillId="0" borderId="22" xfId="0" applyNumberFormat="1" applyBorder="1" applyAlignment="1" applyProtection="1"/>
    <xf numFmtId="0" fontId="0" fillId="0" borderId="23" xfId="0" applyFont="1" applyBorder="1" applyAlignment="1" applyProtection="1"/>
    <xf numFmtId="0" fontId="0" fillId="0" borderId="25" xfId="0" applyFont="1" applyBorder="1" applyAlignment="1" applyProtection="1"/>
    <xf numFmtId="3" fontId="0" fillId="0" borderId="25" xfId="0" applyNumberFormat="1" applyBorder="1" applyAlignment="1" applyProtection="1"/>
    <xf numFmtId="0" fontId="0" fillId="0" borderId="22" xfId="0" applyBorder="1" applyAlignment="1" applyProtection="1"/>
    <xf numFmtId="0" fontId="0" fillId="0" borderId="28" xfId="0" applyFont="1" applyBorder="1" applyAlignment="1" applyProtection="1"/>
    <xf numFmtId="0" fontId="0" fillId="0" borderId="15" xfId="0" applyBorder="1" applyAlignment="1" applyProtection="1"/>
    <xf numFmtId="0" fontId="0" fillId="0" borderId="29" xfId="0" applyBorder="1" applyAlignment="1" applyProtection="1"/>
    <xf numFmtId="3" fontId="0" fillId="0" borderId="30" xfId="0" applyNumberFormat="1" applyBorder="1" applyAlignment="1" applyProtection="1"/>
    <xf numFmtId="0" fontId="0" fillId="0" borderId="31" xfId="0" applyFont="1" applyBorder="1" applyAlignment="1" applyProtection="1"/>
    <xf numFmtId="0" fontId="0" fillId="0" borderId="32" xfId="0" applyBorder="1" applyAlignment="1" applyProtection="1"/>
    <xf numFmtId="3" fontId="0" fillId="0" borderId="8" xfId="0" applyNumberFormat="1" applyBorder="1" applyAlignment="1" applyProtection="1"/>
    <xf numFmtId="0" fontId="0" fillId="0" borderId="30" xfId="0" applyBorder="1" applyAlignment="1" applyProtection="1"/>
    <xf numFmtId="4" fontId="0" fillId="0" borderId="33" xfId="0" applyNumberFormat="1" applyBorder="1" applyAlignment="1" applyProtection="1"/>
    <xf numFmtId="4" fontId="5" fillId="0" borderId="34" xfId="0" applyNumberFormat="1" applyFont="1" applyBorder="1" applyAlignment="1" applyProtection="1"/>
    <xf numFmtId="4" fontId="0" fillId="0" borderId="35" xfId="0" applyNumberFormat="1" applyBorder="1" applyAlignment="1" applyProtection="1"/>
    <xf numFmtId="0" fontId="0" fillId="0" borderId="36" xfId="0" applyBorder="1" applyAlignment="1" applyProtection="1"/>
    <xf numFmtId="4" fontId="0" fillId="0" borderId="37" xfId="0" applyNumberFormat="1" applyBorder="1" applyAlignment="1" applyProtection="1"/>
    <xf numFmtId="0" fontId="5" fillId="0" borderId="20" xfId="0" applyFont="1" applyBorder="1" applyAlignment="1" applyProtection="1"/>
    <xf numFmtId="4" fontId="5" fillId="0" borderId="38" xfId="0" applyNumberFormat="1" applyFont="1" applyBorder="1" applyAlignment="1" applyProtection="1"/>
    <xf numFmtId="0" fontId="5" fillId="7" borderId="10" xfId="0" applyFont="1" applyFill="1" applyBorder="1" applyAlignment="1" applyProtection="1"/>
    <xf numFmtId="4" fontId="5" fillId="7" borderId="34" xfId="0" applyNumberFormat="1" applyFont="1" applyFill="1" applyBorder="1" applyAlignment="1" applyProtection="1"/>
    <xf numFmtId="0" fontId="0" fillId="4" borderId="20" xfId="0" applyFont="1" applyFill="1" applyBorder="1" applyAlignment="1" applyProtection="1"/>
    <xf numFmtId="4" fontId="0" fillId="4" borderId="33" xfId="0" applyNumberFormat="1" applyFont="1" applyFill="1" applyBorder="1" applyAlignment="1" applyProtection="1"/>
    <xf numFmtId="4" fontId="0" fillId="4" borderId="0" xfId="0" applyNumberFormat="1" applyFont="1" applyFill="1" applyBorder="1" applyAlignment="1" applyProtection="1"/>
    <xf numFmtId="0" fontId="0" fillId="4" borderId="15" xfId="0" applyFont="1" applyFill="1" applyBorder="1" applyAlignment="1" applyProtection="1"/>
    <xf numFmtId="4" fontId="0" fillId="4" borderId="30" xfId="0" applyNumberFormat="1" applyFont="1" applyFill="1" applyBorder="1" applyAlignment="1" applyProtection="1"/>
    <xf numFmtId="0" fontId="5" fillId="7" borderId="20" xfId="0" applyFont="1" applyFill="1" applyBorder="1" applyAlignment="1" applyProtection="1"/>
    <xf numFmtId="4" fontId="5" fillId="7" borderId="22" xfId="0" applyNumberFormat="1" applyFont="1" applyFill="1" applyBorder="1" applyAlignment="1" applyProtection="1"/>
    <xf numFmtId="0" fontId="0" fillId="0" borderId="36" xfId="0" applyFont="1" applyBorder="1" applyAlignment="1" applyProtection="1"/>
    <xf numFmtId="4" fontId="0" fillId="0" borderId="37" xfId="0" applyNumberFormat="1" applyFont="1" applyBorder="1" applyAlignment="1" applyProtection="1"/>
    <xf numFmtId="0" fontId="0" fillId="0" borderId="39" xfId="0" applyFont="1" applyBorder="1" applyAlignment="1" applyProtection="1"/>
    <xf numFmtId="4" fontId="0" fillId="0" borderId="40" xfId="0" applyNumberFormat="1" applyBorder="1" applyAlignment="1" applyProtection="1"/>
    <xf numFmtId="0" fontId="5" fillId="0" borderId="28" xfId="0" applyFont="1" applyBorder="1" applyAlignment="1" applyProtection="1"/>
    <xf numFmtId="4" fontId="5" fillId="0" borderId="41" xfId="0" applyNumberFormat="1" applyFont="1" applyBorder="1" applyAlignment="1" applyProtection="1"/>
    <xf numFmtId="4" fontId="0" fillId="0" borderId="41" xfId="0" applyNumberFormat="1" applyBorder="1" applyAlignment="1" applyProtection="1"/>
    <xf numFmtId="4" fontId="0" fillId="0" borderId="42" xfId="0" applyNumberFormat="1" applyBorder="1" applyAlignment="1" applyProtection="1"/>
    <xf numFmtId="0" fontId="0" fillId="0" borderId="16" xfId="0" applyBorder="1" applyAlignment="1" applyProtection="1"/>
    <xf numFmtId="0" fontId="0" fillId="0" borderId="43" xfId="0" applyBorder="1" applyAlignment="1" applyProtection="1"/>
    <xf numFmtId="0" fontId="0" fillId="0" borderId="3" xfId="0" applyBorder="1" applyAlignment="1" applyProtection="1"/>
    <xf numFmtId="3" fontId="0" fillId="0" borderId="3" xfId="0" applyNumberFormat="1" applyBorder="1" applyAlignment="1" applyProtection="1"/>
    <xf numFmtId="4" fontId="0" fillId="0" borderId="30" xfId="0" applyNumberFormat="1" applyBorder="1" applyAlignment="1" applyProtection="1"/>
    <xf numFmtId="0" fontId="5" fillId="4" borderId="17" xfId="0" applyFont="1" applyFill="1" applyBorder="1" applyAlignment="1" applyProtection="1"/>
    <xf numFmtId="4" fontId="5" fillId="4" borderId="34" xfId="0" applyNumberFormat="1" applyFont="1" applyFill="1" applyBorder="1" applyAlignment="1" applyProtection="1"/>
    <xf numFmtId="4" fontId="0" fillId="4" borderId="22" xfId="0" applyNumberFormat="1" applyFont="1" applyFill="1" applyBorder="1" applyAlignment="1" applyProtection="1"/>
    <xf numFmtId="0" fontId="0" fillId="4" borderId="44" xfId="0" applyFont="1" applyFill="1" applyBorder="1" applyAlignment="1" applyProtection="1"/>
    <xf numFmtId="4" fontId="0" fillId="4" borderId="45" xfId="0" applyNumberFormat="1" applyFont="1" applyFill="1" applyBorder="1" applyAlignment="1" applyProtection="1"/>
    <xf numFmtId="0" fontId="5" fillId="4" borderId="46" xfId="0" applyFont="1" applyFill="1" applyBorder="1" applyAlignment="1" applyProtection="1"/>
    <xf numFmtId="4" fontId="5" fillId="4" borderId="47" xfId="0" applyNumberFormat="1" applyFont="1" applyFill="1" applyBorder="1" applyAlignment="1" applyProtection="1"/>
    <xf numFmtId="4" fontId="5" fillId="7" borderId="47" xfId="0" applyNumberFormat="1" applyFont="1" applyFill="1" applyBorder="1" applyAlignment="1" applyProtection="1"/>
    <xf numFmtId="0" fontId="0" fillId="4" borderId="17" xfId="0" applyFont="1" applyFill="1" applyBorder="1" applyAlignment="1" applyProtection="1"/>
    <xf numFmtId="4" fontId="0" fillId="4" borderId="34" xfId="0" applyNumberFormat="1" applyFont="1" applyFill="1" applyBorder="1" applyAlignment="1" applyProtection="1"/>
    <xf numFmtId="0" fontId="0" fillId="0" borderId="44" xfId="0" applyBorder="1" applyAlignment="1" applyProtection="1"/>
    <xf numFmtId="4" fontId="0" fillId="0" borderId="48" xfId="0" applyNumberFormat="1" applyBorder="1" applyAlignment="1" applyProtection="1"/>
    <xf numFmtId="4" fontId="5" fillId="7" borderId="45" xfId="0" applyNumberFormat="1" applyFont="1" applyFill="1" applyBorder="1" applyAlignment="1" applyProtection="1"/>
    <xf numFmtId="0" fontId="5" fillId="0" borderId="10" xfId="0" applyFont="1" applyBorder="1" applyAlignment="1" applyProtection="1"/>
    <xf numFmtId="4" fontId="5" fillId="0" borderId="10" xfId="0" applyNumberFormat="1" applyFont="1" applyBorder="1" applyAlignment="1" applyProtection="1"/>
    <xf numFmtId="3" fontId="0" fillId="0" borderId="21" xfId="0" applyNumberFormat="1" applyBorder="1" applyAlignment="1" applyProtection="1"/>
    <xf numFmtId="3" fontId="0" fillId="0" borderId="0" xfId="0" applyNumberFormat="1" applyBorder="1" applyAlignment="1" applyProtection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Q167"/>
  <sheetViews>
    <sheetView tabSelected="1" topLeftCell="A46" zoomScale="90" zoomScaleNormal="90" workbookViewId="0">
      <selection activeCell="G66" sqref="G66"/>
    </sheetView>
  </sheetViews>
  <sheetFormatPr defaultColWidth="8.6640625" defaultRowHeight="13.2" x14ac:dyDescent="0.25"/>
  <cols>
    <col min="1" max="1" width="40.77734375" style="1" customWidth="1"/>
    <col min="2" max="2" width="22.21875" style="1" customWidth="1"/>
    <col min="3" max="3" width="3.77734375" style="1" customWidth="1"/>
    <col min="4" max="4" width="19.77734375" style="2" customWidth="1"/>
    <col min="5" max="5" width="11.5546875" style="3" hidden="1" customWidth="1"/>
    <col min="6" max="6" width="12.44140625" style="3" customWidth="1"/>
    <col min="7" max="7" width="19.21875" style="1" customWidth="1"/>
    <col min="8" max="8" width="21" style="2" customWidth="1"/>
    <col min="9" max="9" width="4.77734375" style="3" customWidth="1"/>
    <col min="10" max="11" width="14.77734375" style="1" customWidth="1"/>
    <col min="12" max="12" width="23" style="1" customWidth="1"/>
    <col min="258" max="258" width="40.77734375" style="1" customWidth="1"/>
    <col min="259" max="259" width="22.21875" style="1" customWidth="1"/>
    <col min="260" max="260" width="18.77734375" style="1" customWidth="1"/>
    <col min="261" max="261" width="11.5546875" style="1" hidden="1" customWidth="1"/>
    <col min="262" max="262" width="12.44140625" style="1" customWidth="1"/>
    <col min="263" max="263" width="19.21875" style="1" customWidth="1"/>
    <col min="264" max="264" width="21" style="1" customWidth="1"/>
    <col min="265" max="265" width="11.5546875" style="1" hidden="1" customWidth="1"/>
    <col min="514" max="514" width="40.77734375" style="1" customWidth="1"/>
    <col min="515" max="515" width="22.21875" style="1" customWidth="1"/>
    <col min="516" max="516" width="18.77734375" style="1" customWidth="1"/>
    <col min="517" max="517" width="11.5546875" style="1" hidden="1" customWidth="1"/>
    <col min="518" max="518" width="12.44140625" style="1" customWidth="1"/>
    <col min="519" max="519" width="19.21875" style="1" customWidth="1"/>
    <col min="520" max="520" width="21" style="1" customWidth="1"/>
    <col min="521" max="521" width="11.5546875" style="1" hidden="1" customWidth="1"/>
    <col min="770" max="770" width="40.77734375" style="1" customWidth="1"/>
    <col min="771" max="771" width="22.21875" style="1" customWidth="1"/>
    <col min="772" max="772" width="18.77734375" style="1" customWidth="1"/>
    <col min="773" max="773" width="11.5546875" style="1" hidden="1" customWidth="1"/>
    <col min="774" max="774" width="12.44140625" style="1" customWidth="1"/>
    <col min="775" max="775" width="19.21875" style="1" customWidth="1"/>
    <col min="776" max="776" width="21" style="1" customWidth="1"/>
    <col min="777" max="777" width="11.5546875" style="1" hidden="1" customWidth="1"/>
    <col min="1026" max="1026" width="40.77734375" style="1" customWidth="1"/>
    <col min="1027" max="1027" width="22.21875" style="1" customWidth="1"/>
    <col min="1028" max="1028" width="18.77734375" style="1" customWidth="1"/>
    <col min="1029" max="1029" width="11.5546875" style="1" hidden="1" customWidth="1"/>
    <col min="1030" max="1030" width="12.44140625" style="1" customWidth="1"/>
    <col min="1031" max="1031" width="19.21875" style="1" customWidth="1"/>
    <col min="1032" max="1032" width="21" style="1" customWidth="1"/>
    <col min="1033" max="1033" width="11.5546875" style="1" hidden="1" customWidth="1"/>
    <col min="1282" max="1282" width="40.77734375" style="1" customWidth="1"/>
    <col min="1283" max="1283" width="22.21875" style="1" customWidth="1"/>
    <col min="1284" max="1284" width="18.77734375" style="1" customWidth="1"/>
    <col min="1285" max="1285" width="11.5546875" style="1" hidden="1" customWidth="1"/>
    <col min="1286" max="1286" width="12.44140625" style="1" customWidth="1"/>
    <col min="1287" max="1287" width="19.21875" style="1" customWidth="1"/>
    <col min="1288" max="1288" width="21" style="1" customWidth="1"/>
    <col min="1289" max="1289" width="11.5546875" style="1" hidden="1" customWidth="1"/>
    <col min="1538" max="1538" width="40.77734375" style="1" customWidth="1"/>
    <col min="1539" max="1539" width="22.21875" style="1" customWidth="1"/>
    <col min="1540" max="1540" width="18.77734375" style="1" customWidth="1"/>
    <col min="1541" max="1541" width="11.5546875" style="1" hidden="1" customWidth="1"/>
    <col min="1542" max="1542" width="12.44140625" style="1" customWidth="1"/>
    <col min="1543" max="1543" width="19.21875" style="1" customWidth="1"/>
    <col min="1544" max="1544" width="21" style="1" customWidth="1"/>
    <col min="1545" max="1545" width="11.5546875" style="1" hidden="1" customWidth="1"/>
    <col min="1794" max="1794" width="40.77734375" style="1" customWidth="1"/>
    <col min="1795" max="1795" width="22.21875" style="1" customWidth="1"/>
    <col min="1796" max="1796" width="18.77734375" style="1" customWidth="1"/>
    <col min="1797" max="1797" width="11.5546875" style="1" hidden="1" customWidth="1"/>
    <col min="1798" max="1798" width="12.44140625" style="1" customWidth="1"/>
    <col min="1799" max="1799" width="19.21875" style="1" customWidth="1"/>
    <col min="1800" max="1800" width="21" style="1" customWidth="1"/>
    <col min="1801" max="1801" width="11.5546875" style="1" hidden="1" customWidth="1"/>
    <col min="2050" max="2050" width="40.77734375" style="1" customWidth="1"/>
    <col min="2051" max="2051" width="22.21875" style="1" customWidth="1"/>
    <col min="2052" max="2052" width="18.77734375" style="1" customWidth="1"/>
    <col min="2053" max="2053" width="11.5546875" style="1" hidden="1" customWidth="1"/>
    <col min="2054" max="2054" width="12.44140625" style="1" customWidth="1"/>
    <col min="2055" max="2055" width="19.21875" style="1" customWidth="1"/>
    <col min="2056" max="2056" width="21" style="1" customWidth="1"/>
    <col min="2057" max="2057" width="11.5546875" style="1" hidden="1" customWidth="1"/>
    <col min="2306" max="2306" width="40.77734375" style="1" customWidth="1"/>
    <col min="2307" max="2307" width="22.21875" style="1" customWidth="1"/>
    <col min="2308" max="2308" width="18.77734375" style="1" customWidth="1"/>
    <col min="2309" max="2309" width="11.5546875" style="1" hidden="1" customWidth="1"/>
    <col min="2310" max="2310" width="12.44140625" style="1" customWidth="1"/>
    <col min="2311" max="2311" width="19.21875" style="1" customWidth="1"/>
    <col min="2312" max="2312" width="21" style="1" customWidth="1"/>
    <col min="2313" max="2313" width="11.5546875" style="1" hidden="1" customWidth="1"/>
    <col min="2562" max="2562" width="40.77734375" style="1" customWidth="1"/>
    <col min="2563" max="2563" width="22.21875" style="1" customWidth="1"/>
    <col min="2564" max="2564" width="18.77734375" style="1" customWidth="1"/>
    <col min="2565" max="2565" width="11.5546875" style="1" hidden="1" customWidth="1"/>
    <col min="2566" max="2566" width="12.44140625" style="1" customWidth="1"/>
    <col min="2567" max="2567" width="19.21875" style="1" customWidth="1"/>
    <col min="2568" max="2568" width="21" style="1" customWidth="1"/>
    <col min="2569" max="2569" width="11.5546875" style="1" hidden="1" customWidth="1"/>
    <col min="2818" max="2818" width="40.77734375" style="1" customWidth="1"/>
    <col min="2819" max="2819" width="22.21875" style="1" customWidth="1"/>
    <col min="2820" max="2820" width="18.77734375" style="1" customWidth="1"/>
    <col min="2821" max="2821" width="11.5546875" style="1" hidden="1" customWidth="1"/>
    <col min="2822" max="2822" width="12.44140625" style="1" customWidth="1"/>
    <col min="2823" max="2823" width="19.21875" style="1" customWidth="1"/>
    <col min="2824" max="2824" width="21" style="1" customWidth="1"/>
    <col min="2825" max="2825" width="11.5546875" style="1" hidden="1" customWidth="1"/>
    <col min="3074" max="3074" width="40.77734375" style="1" customWidth="1"/>
    <col min="3075" max="3075" width="22.21875" style="1" customWidth="1"/>
    <col min="3076" max="3076" width="18.77734375" style="1" customWidth="1"/>
    <col min="3077" max="3077" width="11.5546875" style="1" hidden="1" customWidth="1"/>
    <col min="3078" max="3078" width="12.44140625" style="1" customWidth="1"/>
    <col min="3079" max="3079" width="19.21875" style="1" customWidth="1"/>
    <col min="3080" max="3080" width="21" style="1" customWidth="1"/>
    <col min="3081" max="3081" width="11.5546875" style="1" hidden="1" customWidth="1"/>
    <col min="3330" max="3330" width="40.77734375" style="1" customWidth="1"/>
    <col min="3331" max="3331" width="22.21875" style="1" customWidth="1"/>
    <col min="3332" max="3332" width="18.77734375" style="1" customWidth="1"/>
    <col min="3333" max="3333" width="11.5546875" style="1" hidden="1" customWidth="1"/>
    <col min="3334" max="3334" width="12.44140625" style="1" customWidth="1"/>
    <col min="3335" max="3335" width="19.21875" style="1" customWidth="1"/>
    <col min="3336" max="3336" width="21" style="1" customWidth="1"/>
    <col min="3337" max="3337" width="11.5546875" style="1" hidden="1" customWidth="1"/>
    <col min="3586" max="3586" width="40.77734375" style="1" customWidth="1"/>
    <col min="3587" max="3587" width="22.21875" style="1" customWidth="1"/>
    <col min="3588" max="3588" width="18.77734375" style="1" customWidth="1"/>
    <col min="3589" max="3589" width="11.5546875" style="1" hidden="1" customWidth="1"/>
    <col min="3590" max="3590" width="12.44140625" style="1" customWidth="1"/>
    <col min="3591" max="3591" width="19.21875" style="1" customWidth="1"/>
    <col min="3592" max="3592" width="21" style="1" customWidth="1"/>
    <col min="3593" max="3593" width="11.5546875" style="1" hidden="1" customWidth="1"/>
    <col min="3842" max="3842" width="40.77734375" style="1" customWidth="1"/>
    <col min="3843" max="3843" width="22.21875" style="1" customWidth="1"/>
    <col min="3844" max="3844" width="18.77734375" style="1" customWidth="1"/>
    <col min="3845" max="3845" width="11.5546875" style="1" hidden="1" customWidth="1"/>
    <col min="3846" max="3846" width="12.44140625" style="1" customWidth="1"/>
    <col min="3847" max="3847" width="19.21875" style="1" customWidth="1"/>
    <col min="3848" max="3848" width="21" style="1" customWidth="1"/>
    <col min="3849" max="3849" width="11.5546875" style="1" hidden="1" customWidth="1"/>
    <col min="4098" max="4098" width="40.77734375" style="1" customWidth="1"/>
    <col min="4099" max="4099" width="22.21875" style="1" customWidth="1"/>
    <col min="4100" max="4100" width="18.77734375" style="1" customWidth="1"/>
    <col min="4101" max="4101" width="11.5546875" style="1" hidden="1" customWidth="1"/>
    <col min="4102" max="4102" width="12.44140625" style="1" customWidth="1"/>
    <col min="4103" max="4103" width="19.21875" style="1" customWidth="1"/>
    <col min="4104" max="4104" width="21" style="1" customWidth="1"/>
    <col min="4105" max="4105" width="11.5546875" style="1" hidden="1" customWidth="1"/>
    <col min="4354" max="4354" width="40.77734375" style="1" customWidth="1"/>
    <col min="4355" max="4355" width="22.21875" style="1" customWidth="1"/>
    <col min="4356" max="4356" width="18.77734375" style="1" customWidth="1"/>
    <col min="4357" max="4357" width="11.5546875" style="1" hidden="1" customWidth="1"/>
    <col min="4358" max="4358" width="12.44140625" style="1" customWidth="1"/>
    <col min="4359" max="4359" width="19.21875" style="1" customWidth="1"/>
    <col min="4360" max="4360" width="21" style="1" customWidth="1"/>
    <col min="4361" max="4361" width="11.5546875" style="1" hidden="1" customWidth="1"/>
    <col min="4610" max="4610" width="40.77734375" style="1" customWidth="1"/>
    <col min="4611" max="4611" width="22.21875" style="1" customWidth="1"/>
    <col min="4612" max="4612" width="18.77734375" style="1" customWidth="1"/>
    <col min="4613" max="4613" width="11.5546875" style="1" hidden="1" customWidth="1"/>
    <col min="4614" max="4614" width="12.44140625" style="1" customWidth="1"/>
    <col min="4615" max="4615" width="19.21875" style="1" customWidth="1"/>
    <col min="4616" max="4616" width="21" style="1" customWidth="1"/>
    <col min="4617" max="4617" width="11.5546875" style="1" hidden="1" customWidth="1"/>
    <col min="4866" max="4866" width="40.77734375" style="1" customWidth="1"/>
    <col min="4867" max="4867" width="22.21875" style="1" customWidth="1"/>
    <col min="4868" max="4868" width="18.77734375" style="1" customWidth="1"/>
    <col min="4869" max="4869" width="11.5546875" style="1" hidden="1" customWidth="1"/>
    <col min="4870" max="4870" width="12.44140625" style="1" customWidth="1"/>
    <col min="4871" max="4871" width="19.21875" style="1" customWidth="1"/>
    <col min="4872" max="4872" width="21" style="1" customWidth="1"/>
    <col min="4873" max="4873" width="11.5546875" style="1" hidden="1" customWidth="1"/>
    <col min="5122" max="5122" width="40.77734375" style="1" customWidth="1"/>
    <col min="5123" max="5123" width="22.21875" style="1" customWidth="1"/>
    <col min="5124" max="5124" width="18.77734375" style="1" customWidth="1"/>
    <col min="5125" max="5125" width="11.5546875" style="1" hidden="1" customWidth="1"/>
    <col min="5126" max="5126" width="12.44140625" style="1" customWidth="1"/>
    <col min="5127" max="5127" width="19.21875" style="1" customWidth="1"/>
    <col min="5128" max="5128" width="21" style="1" customWidth="1"/>
    <col min="5129" max="5129" width="11.5546875" style="1" hidden="1" customWidth="1"/>
    <col min="5378" max="5378" width="40.77734375" style="1" customWidth="1"/>
    <col min="5379" max="5379" width="22.21875" style="1" customWidth="1"/>
    <col min="5380" max="5380" width="18.77734375" style="1" customWidth="1"/>
    <col min="5381" max="5381" width="11.5546875" style="1" hidden="1" customWidth="1"/>
    <col min="5382" max="5382" width="12.44140625" style="1" customWidth="1"/>
    <col min="5383" max="5383" width="19.21875" style="1" customWidth="1"/>
    <col min="5384" max="5384" width="21" style="1" customWidth="1"/>
    <col min="5385" max="5385" width="11.5546875" style="1" hidden="1" customWidth="1"/>
    <col min="5634" max="5634" width="40.77734375" style="1" customWidth="1"/>
    <col min="5635" max="5635" width="22.21875" style="1" customWidth="1"/>
    <col min="5636" max="5636" width="18.77734375" style="1" customWidth="1"/>
    <col min="5637" max="5637" width="11.5546875" style="1" hidden="1" customWidth="1"/>
    <col min="5638" max="5638" width="12.44140625" style="1" customWidth="1"/>
    <col min="5639" max="5639" width="19.21875" style="1" customWidth="1"/>
    <col min="5640" max="5640" width="21" style="1" customWidth="1"/>
    <col min="5641" max="5641" width="11.5546875" style="1" hidden="1" customWidth="1"/>
    <col min="5890" max="5890" width="40.77734375" style="1" customWidth="1"/>
    <col min="5891" max="5891" width="22.21875" style="1" customWidth="1"/>
    <col min="5892" max="5892" width="18.77734375" style="1" customWidth="1"/>
    <col min="5893" max="5893" width="11.5546875" style="1" hidden="1" customWidth="1"/>
    <col min="5894" max="5894" width="12.44140625" style="1" customWidth="1"/>
    <col min="5895" max="5895" width="19.21875" style="1" customWidth="1"/>
    <col min="5896" max="5896" width="21" style="1" customWidth="1"/>
    <col min="5897" max="5897" width="11.5546875" style="1" hidden="1" customWidth="1"/>
    <col min="6146" max="6146" width="40.77734375" style="1" customWidth="1"/>
    <col min="6147" max="6147" width="22.21875" style="1" customWidth="1"/>
    <col min="6148" max="6148" width="18.77734375" style="1" customWidth="1"/>
    <col min="6149" max="6149" width="11.5546875" style="1" hidden="1" customWidth="1"/>
    <col min="6150" max="6150" width="12.44140625" style="1" customWidth="1"/>
    <col min="6151" max="6151" width="19.21875" style="1" customWidth="1"/>
    <col min="6152" max="6152" width="21" style="1" customWidth="1"/>
    <col min="6153" max="6153" width="11.5546875" style="1" hidden="1" customWidth="1"/>
    <col min="6402" max="6402" width="40.77734375" style="1" customWidth="1"/>
    <col min="6403" max="6403" width="22.21875" style="1" customWidth="1"/>
    <col min="6404" max="6404" width="18.77734375" style="1" customWidth="1"/>
    <col min="6405" max="6405" width="11.5546875" style="1" hidden="1" customWidth="1"/>
    <col min="6406" max="6406" width="12.44140625" style="1" customWidth="1"/>
    <col min="6407" max="6407" width="19.21875" style="1" customWidth="1"/>
    <col min="6408" max="6408" width="21" style="1" customWidth="1"/>
    <col min="6409" max="6409" width="11.5546875" style="1" hidden="1" customWidth="1"/>
    <col min="6658" max="6658" width="40.77734375" style="1" customWidth="1"/>
    <col min="6659" max="6659" width="22.21875" style="1" customWidth="1"/>
    <col min="6660" max="6660" width="18.77734375" style="1" customWidth="1"/>
    <col min="6661" max="6661" width="11.5546875" style="1" hidden="1" customWidth="1"/>
    <col min="6662" max="6662" width="12.44140625" style="1" customWidth="1"/>
    <col min="6663" max="6663" width="19.21875" style="1" customWidth="1"/>
    <col min="6664" max="6664" width="21" style="1" customWidth="1"/>
    <col min="6665" max="6665" width="11.5546875" style="1" hidden="1" customWidth="1"/>
    <col min="6914" max="6914" width="40.77734375" style="1" customWidth="1"/>
    <col min="6915" max="6915" width="22.21875" style="1" customWidth="1"/>
    <col min="6916" max="6916" width="18.77734375" style="1" customWidth="1"/>
    <col min="6917" max="6917" width="11.5546875" style="1" hidden="1" customWidth="1"/>
    <col min="6918" max="6918" width="12.44140625" style="1" customWidth="1"/>
    <col min="6919" max="6919" width="19.21875" style="1" customWidth="1"/>
    <col min="6920" max="6920" width="21" style="1" customWidth="1"/>
    <col min="6921" max="6921" width="11.5546875" style="1" hidden="1" customWidth="1"/>
    <col min="7170" max="7170" width="40.77734375" style="1" customWidth="1"/>
    <col min="7171" max="7171" width="22.21875" style="1" customWidth="1"/>
    <col min="7172" max="7172" width="18.77734375" style="1" customWidth="1"/>
    <col min="7173" max="7173" width="11.5546875" style="1" hidden="1" customWidth="1"/>
    <col min="7174" max="7174" width="12.44140625" style="1" customWidth="1"/>
    <col min="7175" max="7175" width="19.21875" style="1" customWidth="1"/>
    <col min="7176" max="7176" width="21" style="1" customWidth="1"/>
    <col min="7177" max="7177" width="11.5546875" style="1" hidden="1" customWidth="1"/>
    <col min="7426" max="7426" width="40.77734375" style="1" customWidth="1"/>
    <col min="7427" max="7427" width="22.21875" style="1" customWidth="1"/>
    <col min="7428" max="7428" width="18.77734375" style="1" customWidth="1"/>
    <col min="7429" max="7429" width="11.5546875" style="1" hidden="1" customWidth="1"/>
    <col min="7430" max="7430" width="12.44140625" style="1" customWidth="1"/>
    <col min="7431" max="7431" width="19.21875" style="1" customWidth="1"/>
    <col min="7432" max="7432" width="21" style="1" customWidth="1"/>
    <col min="7433" max="7433" width="11.5546875" style="1" hidden="1" customWidth="1"/>
    <col min="7682" max="7682" width="40.77734375" style="1" customWidth="1"/>
    <col min="7683" max="7683" width="22.21875" style="1" customWidth="1"/>
    <col min="7684" max="7684" width="18.77734375" style="1" customWidth="1"/>
    <col min="7685" max="7685" width="11.5546875" style="1" hidden="1" customWidth="1"/>
    <col min="7686" max="7686" width="12.44140625" style="1" customWidth="1"/>
    <col min="7687" max="7687" width="19.21875" style="1" customWidth="1"/>
    <col min="7688" max="7688" width="21" style="1" customWidth="1"/>
    <col min="7689" max="7689" width="11.5546875" style="1" hidden="1" customWidth="1"/>
    <col min="7938" max="7938" width="40.77734375" style="1" customWidth="1"/>
    <col min="7939" max="7939" width="22.21875" style="1" customWidth="1"/>
    <col min="7940" max="7940" width="18.77734375" style="1" customWidth="1"/>
    <col min="7941" max="7941" width="11.5546875" style="1" hidden="1" customWidth="1"/>
    <col min="7942" max="7942" width="12.44140625" style="1" customWidth="1"/>
    <col min="7943" max="7943" width="19.21875" style="1" customWidth="1"/>
    <col min="7944" max="7944" width="21" style="1" customWidth="1"/>
    <col min="7945" max="7945" width="11.5546875" style="1" hidden="1" customWidth="1"/>
    <col min="8194" max="8194" width="40.77734375" style="1" customWidth="1"/>
    <col min="8195" max="8195" width="22.21875" style="1" customWidth="1"/>
    <col min="8196" max="8196" width="18.77734375" style="1" customWidth="1"/>
    <col min="8197" max="8197" width="11.5546875" style="1" hidden="1" customWidth="1"/>
    <col min="8198" max="8198" width="12.44140625" style="1" customWidth="1"/>
    <col min="8199" max="8199" width="19.21875" style="1" customWidth="1"/>
    <col min="8200" max="8200" width="21" style="1" customWidth="1"/>
    <col min="8201" max="8201" width="11.5546875" style="1" hidden="1" customWidth="1"/>
    <col min="8450" max="8450" width="40.77734375" style="1" customWidth="1"/>
    <col min="8451" max="8451" width="22.21875" style="1" customWidth="1"/>
    <col min="8452" max="8452" width="18.77734375" style="1" customWidth="1"/>
    <col min="8453" max="8453" width="11.5546875" style="1" hidden="1" customWidth="1"/>
    <col min="8454" max="8454" width="12.44140625" style="1" customWidth="1"/>
    <col min="8455" max="8455" width="19.21875" style="1" customWidth="1"/>
    <col min="8456" max="8456" width="21" style="1" customWidth="1"/>
    <col min="8457" max="8457" width="11.5546875" style="1" hidden="1" customWidth="1"/>
    <col min="8706" max="8706" width="40.77734375" style="1" customWidth="1"/>
    <col min="8707" max="8707" width="22.21875" style="1" customWidth="1"/>
    <col min="8708" max="8708" width="18.77734375" style="1" customWidth="1"/>
    <col min="8709" max="8709" width="11.5546875" style="1" hidden="1" customWidth="1"/>
    <col min="8710" max="8710" width="12.44140625" style="1" customWidth="1"/>
    <col min="8711" max="8711" width="19.21875" style="1" customWidth="1"/>
    <col min="8712" max="8712" width="21" style="1" customWidth="1"/>
    <col min="8713" max="8713" width="11.5546875" style="1" hidden="1" customWidth="1"/>
    <col min="8962" max="8962" width="40.77734375" style="1" customWidth="1"/>
    <col min="8963" max="8963" width="22.21875" style="1" customWidth="1"/>
    <col min="8964" max="8964" width="18.77734375" style="1" customWidth="1"/>
    <col min="8965" max="8965" width="11.5546875" style="1" hidden="1" customWidth="1"/>
    <col min="8966" max="8966" width="12.44140625" style="1" customWidth="1"/>
    <col min="8967" max="8967" width="19.21875" style="1" customWidth="1"/>
    <col min="8968" max="8968" width="21" style="1" customWidth="1"/>
    <col min="8969" max="8969" width="11.5546875" style="1" hidden="1" customWidth="1"/>
    <col min="9218" max="9218" width="40.77734375" style="1" customWidth="1"/>
    <col min="9219" max="9219" width="22.21875" style="1" customWidth="1"/>
    <col min="9220" max="9220" width="18.77734375" style="1" customWidth="1"/>
    <col min="9221" max="9221" width="11.5546875" style="1" hidden="1" customWidth="1"/>
    <col min="9222" max="9222" width="12.44140625" style="1" customWidth="1"/>
    <col min="9223" max="9223" width="19.21875" style="1" customWidth="1"/>
    <col min="9224" max="9224" width="21" style="1" customWidth="1"/>
    <col min="9225" max="9225" width="11.5546875" style="1" hidden="1" customWidth="1"/>
    <col min="9474" max="9474" width="40.77734375" style="1" customWidth="1"/>
    <col min="9475" max="9475" width="22.21875" style="1" customWidth="1"/>
    <col min="9476" max="9476" width="18.77734375" style="1" customWidth="1"/>
    <col min="9477" max="9477" width="11.5546875" style="1" hidden="1" customWidth="1"/>
    <col min="9478" max="9478" width="12.44140625" style="1" customWidth="1"/>
    <col min="9479" max="9479" width="19.21875" style="1" customWidth="1"/>
    <col min="9480" max="9480" width="21" style="1" customWidth="1"/>
    <col min="9481" max="9481" width="11.5546875" style="1" hidden="1" customWidth="1"/>
    <col min="9730" max="9730" width="40.77734375" style="1" customWidth="1"/>
    <col min="9731" max="9731" width="22.21875" style="1" customWidth="1"/>
    <col min="9732" max="9732" width="18.77734375" style="1" customWidth="1"/>
    <col min="9733" max="9733" width="11.5546875" style="1" hidden="1" customWidth="1"/>
    <col min="9734" max="9734" width="12.44140625" style="1" customWidth="1"/>
    <col min="9735" max="9735" width="19.21875" style="1" customWidth="1"/>
    <col min="9736" max="9736" width="21" style="1" customWidth="1"/>
    <col min="9737" max="9737" width="11.5546875" style="1" hidden="1" customWidth="1"/>
    <col min="9986" max="9986" width="40.77734375" style="1" customWidth="1"/>
    <col min="9987" max="9987" width="22.21875" style="1" customWidth="1"/>
    <col min="9988" max="9988" width="18.77734375" style="1" customWidth="1"/>
    <col min="9989" max="9989" width="11.5546875" style="1" hidden="1" customWidth="1"/>
    <col min="9990" max="9990" width="12.44140625" style="1" customWidth="1"/>
    <col min="9991" max="9991" width="19.21875" style="1" customWidth="1"/>
    <col min="9992" max="9992" width="21" style="1" customWidth="1"/>
    <col min="9993" max="9993" width="11.5546875" style="1" hidden="1" customWidth="1"/>
    <col min="10242" max="10242" width="40.77734375" style="1" customWidth="1"/>
    <col min="10243" max="10243" width="22.21875" style="1" customWidth="1"/>
    <col min="10244" max="10244" width="18.77734375" style="1" customWidth="1"/>
    <col min="10245" max="10245" width="11.5546875" style="1" hidden="1" customWidth="1"/>
    <col min="10246" max="10246" width="12.44140625" style="1" customWidth="1"/>
    <col min="10247" max="10247" width="19.21875" style="1" customWidth="1"/>
    <col min="10248" max="10248" width="21" style="1" customWidth="1"/>
    <col min="10249" max="10249" width="11.5546875" style="1" hidden="1" customWidth="1"/>
    <col min="10498" max="10498" width="40.77734375" style="1" customWidth="1"/>
    <col min="10499" max="10499" width="22.21875" style="1" customWidth="1"/>
    <col min="10500" max="10500" width="18.77734375" style="1" customWidth="1"/>
    <col min="10501" max="10501" width="11.5546875" style="1" hidden="1" customWidth="1"/>
    <col min="10502" max="10502" width="12.44140625" style="1" customWidth="1"/>
    <col min="10503" max="10503" width="19.21875" style="1" customWidth="1"/>
    <col min="10504" max="10504" width="21" style="1" customWidth="1"/>
    <col min="10505" max="10505" width="11.5546875" style="1" hidden="1" customWidth="1"/>
    <col min="10754" max="10754" width="40.77734375" style="1" customWidth="1"/>
    <col min="10755" max="10755" width="22.21875" style="1" customWidth="1"/>
    <col min="10756" max="10756" width="18.77734375" style="1" customWidth="1"/>
    <col min="10757" max="10757" width="11.5546875" style="1" hidden="1" customWidth="1"/>
    <col min="10758" max="10758" width="12.44140625" style="1" customWidth="1"/>
    <col min="10759" max="10759" width="19.21875" style="1" customWidth="1"/>
    <col min="10760" max="10760" width="21" style="1" customWidth="1"/>
    <col min="10761" max="10761" width="11.5546875" style="1" hidden="1" customWidth="1"/>
    <col min="11010" max="11010" width="40.77734375" style="1" customWidth="1"/>
    <col min="11011" max="11011" width="22.21875" style="1" customWidth="1"/>
    <col min="11012" max="11012" width="18.77734375" style="1" customWidth="1"/>
    <col min="11013" max="11013" width="11.5546875" style="1" hidden="1" customWidth="1"/>
    <col min="11014" max="11014" width="12.44140625" style="1" customWidth="1"/>
    <col min="11015" max="11015" width="19.21875" style="1" customWidth="1"/>
    <col min="11016" max="11016" width="21" style="1" customWidth="1"/>
    <col min="11017" max="11017" width="11.5546875" style="1" hidden="1" customWidth="1"/>
    <col min="11266" max="11266" width="40.77734375" style="1" customWidth="1"/>
    <col min="11267" max="11267" width="22.21875" style="1" customWidth="1"/>
    <col min="11268" max="11268" width="18.77734375" style="1" customWidth="1"/>
    <col min="11269" max="11269" width="11.5546875" style="1" hidden="1" customWidth="1"/>
    <col min="11270" max="11270" width="12.44140625" style="1" customWidth="1"/>
    <col min="11271" max="11271" width="19.21875" style="1" customWidth="1"/>
    <col min="11272" max="11272" width="21" style="1" customWidth="1"/>
    <col min="11273" max="11273" width="11.5546875" style="1" hidden="1" customWidth="1"/>
    <col min="11522" max="11522" width="40.77734375" style="1" customWidth="1"/>
    <col min="11523" max="11523" width="22.21875" style="1" customWidth="1"/>
    <col min="11524" max="11524" width="18.77734375" style="1" customWidth="1"/>
    <col min="11525" max="11525" width="11.5546875" style="1" hidden="1" customWidth="1"/>
    <col min="11526" max="11526" width="12.44140625" style="1" customWidth="1"/>
    <col min="11527" max="11527" width="19.21875" style="1" customWidth="1"/>
    <col min="11528" max="11528" width="21" style="1" customWidth="1"/>
    <col min="11529" max="11529" width="11.5546875" style="1" hidden="1" customWidth="1"/>
    <col min="11778" max="11778" width="40.77734375" style="1" customWidth="1"/>
    <col min="11779" max="11779" width="22.21875" style="1" customWidth="1"/>
    <col min="11780" max="11780" width="18.77734375" style="1" customWidth="1"/>
    <col min="11781" max="11781" width="11.5546875" style="1" hidden="1" customWidth="1"/>
    <col min="11782" max="11782" width="12.44140625" style="1" customWidth="1"/>
    <col min="11783" max="11783" width="19.21875" style="1" customWidth="1"/>
    <col min="11784" max="11784" width="21" style="1" customWidth="1"/>
    <col min="11785" max="11785" width="11.5546875" style="1" hidden="1" customWidth="1"/>
    <col min="12034" max="12034" width="40.77734375" style="1" customWidth="1"/>
    <col min="12035" max="12035" width="22.21875" style="1" customWidth="1"/>
    <col min="12036" max="12036" width="18.77734375" style="1" customWidth="1"/>
    <col min="12037" max="12037" width="11.5546875" style="1" hidden="1" customWidth="1"/>
    <col min="12038" max="12038" width="12.44140625" style="1" customWidth="1"/>
    <col min="12039" max="12039" width="19.21875" style="1" customWidth="1"/>
    <col min="12040" max="12040" width="21" style="1" customWidth="1"/>
    <col min="12041" max="12041" width="11.5546875" style="1" hidden="1" customWidth="1"/>
    <col min="12290" max="12290" width="40.77734375" style="1" customWidth="1"/>
    <col min="12291" max="12291" width="22.21875" style="1" customWidth="1"/>
    <col min="12292" max="12292" width="18.77734375" style="1" customWidth="1"/>
    <col min="12293" max="12293" width="11.5546875" style="1" hidden="1" customWidth="1"/>
    <col min="12294" max="12294" width="12.44140625" style="1" customWidth="1"/>
    <col min="12295" max="12295" width="19.21875" style="1" customWidth="1"/>
    <col min="12296" max="12296" width="21" style="1" customWidth="1"/>
    <col min="12297" max="12297" width="11.5546875" style="1" hidden="1" customWidth="1"/>
    <col min="12546" max="12546" width="40.77734375" style="1" customWidth="1"/>
    <col min="12547" max="12547" width="22.21875" style="1" customWidth="1"/>
    <col min="12548" max="12548" width="18.77734375" style="1" customWidth="1"/>
    <col min="12549" max="12549" width="11.5546875" style="1" hidden="1" customWidth="1"/>
    <col min="12550" max="12550" width="12.44140625" style="1" customWidth="1"/>
    <col min="12551" max="12551" width="19.21875" style="1" customWidth="1"/>
    <col min="12552" max="12552" width="21" style="1" customWidth="1"/>
    <col min="12553" max="12553" width="11.5546875" style="1" hidden="1" customWidth="1"/>
    <col min="12802" max="12802" width="40.77734375" style="1" customWidth="1"/>
    <col min="12803" max="12803" width="22.21875" style="1" customWidth="1"/>
    <col min="12804" max="12804" width="18.77734375" style="1" customWidth="1"/>
    <col min="12805" max="12805" width="11.5546875" style="1" hidden="1" customWidth="1"/>
    <col min="12806" max="12806" width="12.44140625" style="1" customWidth="1"/>
    <col min="12807" max="12807" width="19.21875" style="1" customWidth="1"/>
    <col min="12808" max="12808" width="21" style="1" customWidth="1"/>
    <col min="12809" max="12809" width="11.5546875" style="1" hidden="1" customWidth="1"/>
    <col min="13058" max="13058" width="40.77734375" style="1" customWidth="1"/>
    <col min="13059" max="13059" width="22.21875" style="1" customWidth="1"/>
    <col min="13060" max="13060" width="18.77734375" style="1" customWidth="1"/>
    <col min="13061" max="13061" width="11.5546875" style="1" hidden="1" customWidth="1"/>
    <col min="13062" max="13062" width="12.44140625" style="1" customWidth="1"/>
    <col min="13063" max="13063" width="19.21875" style="1" customWidth="1"/>
    <col min="13064" max="13064" width="21" style="1" customWidth="1"/>
    <col min="13065" max="13065" width="11.5546875" style="1" hidden="1" customWidth="1"/>
    <col min="13314" max="13314" width="40.77734375" style="1" customWidth="1"/>
    <col min="13315" max="13315" width="22.21875" style="1" customWidth="1"/>
    <col min="13316" max="13316" width="18.77734375" style="1" customWidth="1"/>
    <col min="13317" max="13317" width="11.5546875" style="1" hidden="1" customWidth="1"/>
    <col min="13318" max="13318" width="12.44140625" style="1" customWidth="1"/>
    <col min="13319" max="13319" width="19.21875" style="1" customWidth="1"/>
    <col min="13320" max="13320" width="21" style="1" customWidth="1"/>
    <col min="13321" max="13321" width="11.5546875" style="1" hidden="1" customWidth="1"/>
    <col min="13570" max="13570" width="40.77734375" style="1" customWidth="1"/>
    <col min="13571" max="13571" width="22.21875" style="1" customWidth="1"/>
    <col min="13572" max="13572" width="18.77734375" style="1" customWidth="1"/>
    <col min="13573" max="13573" width="11.5546875" style="1" hidden="1" customWidth="1"/>
    <col min="13574" max="13574" width="12.44140625" style="1" customWidth="1"/>
    <col min="13575" max="13575" width="19.21875" style="1" customWidth="1"/>
    <col min="13576" max="13576" width="21" style="1" customWidth="1"/>
    <col min="13577" max="13577" width="11.5546875" style="1" hidden="1" customWidth="1"/>
    <col min="13826" max="13826" width="40.77734375" style="1" customWidth="1"/>
    <col min="13827" max="13827" width="22.21875" style="1" customWidth="1"/>
    <col min="13828" max="13828" width="18.77734375" style="1" customWidth="1"/>
    <col min="13829" max="13829" width="11.5546875" style="1" hidden="1" customWidth="1"/>
    <col min="13830" max="13830" width="12.44140625" style="1" customWidth="1"/>
    <col min="13831" max="13831" width="19.21875" style="1" customWidth="1"/>
    <col min="13832" max="13832" width="21" style="1" customWidth="1"/>
    <col min="13833" max="13833" width="11.5546875" style="1" hidden="1" customWidth="1"/>
    <col min="14082" max="14082" width="40.77734375" style="1" customWidth="1"/>
    <col min="14083" max="14083" width="22.21875" style="1" customWidth="1"/>
    <col min="14084" max="14084" width="18.77734375" style="1" customWidth="1"/>
    <col min="14085" max="14085" width="11.5546875" style="1" hidden="1" customWidth="1"/>
    <col min="14086" max="14086" width="12.44140625" style="1" customWidth="1"/>
    <col min="14087" max="14087" width="19.21875" style="1" customWidth="1"/>
    <col min="14088" max="14088" width="21" style="1" customWidth="1"/>
    <col min="14089" max="14089" width="11.5546875" style="1" hidden="1" customWidth="1"/>
    <col min="14338" max="14338" width="40.77734375" style="1" customWidth="1"/>
    <col min="14339" max="14339" width="22.21875" style="1" customWidth="1"/>
    <col min="14340" max="14340" width="18.77734375" style="1" customWidth="1"/>
    <col min="14341" max="14341" width="11.5546875" style="1" hidden="1" customWidth="1"/>
    <col min="14342" max="14342" width="12.44140625" style="1" customWidth="1"/>
    <col min="14343" max="14343" width="19.21875" style="1" customWidth="1"/>
    <col min="14344" max="14344" width="21" style="1" customWidth="1"/>
    <col min="14345" max="14345" width="11.5546875" style="1" hidden="1" customWidth="1"/>
    <col min="14594" max="14594" width="40.77734375" style="1" customWidth="1"/>
    <col min="14595" max="14595" width="22.21875" style="1" customWidth="1"/>
    <col min="14596" max="14596" width="18.77734375" style="1" customWidth="1"/>
    <col min="14597" max="14597" width="11.5546875" style="1" hidden="1" customWidth="1"/>
    <col min="14598" max="14598" width="12.44140625" style="1" customWidth="1"/>
    <col min="14599" max="14599" width="19.21875" style="1" customWidth="1"/>
    <col min="14600" max="14600" width="21" style="1" customWidth="1"/>
    <col min="14601" max="14601" width="11.5546875" style="1" hidden="1" customWidth="1"/>
    <col min="14850" max="14850" width="40.77734375" style="1" customWidth="1"/>
    <col min="14851" max="14851" width="22.21875" style="1" customWidth="1"/>
    <col min="14852" max="14852" width="18.77734375" style="1" customWidth="1"/>
    <col min="14853" max="14853" width="11.5546875" style="1" hidden="1" customWidth="1"/>
    <col min="14854" max="14854" width="12.44140625" style="1" customWidth="1"/>
    <col min="14855" max="14855" width="19.21875" style="1" customWidth="1"/>
    <col min="14856" max="14856" width="21" style="1" customWidth="1"/>
    <col min="14857" max="14857" width="11.5546875" style="1" hidden="1" customWidth="1"/>
    <col min="15106" max="15106" width="40.77734375" style="1" customWidth="1"/>
    <col min="15107" max="15107" width="22.21875" style="1" customWidth="1"/>
    <col min="15108" max="15108" width="18.77734375" style="1" customWidth="1"/>
    <col min="15109" max="15109" width="11.5546875" style="1" hidden="1" customWidth="1"/>
    <col min="15110" max="15110" width="12.44140625" style="1" customWidth="1"/>
    <col min="15111" max="15111" width="19.21875" style="1" customWidth="1"/>
    <col min="15112" max="15112" width="21" style="1" customWidth="1"/>
    <col min="15113" max="15113" width="11.5546875" style="1" hidden="1" customWidth="1"/>
    <col min="15362" max="15362" width="40.77734375" style="1" customWidth="1"/>
    <col min="15363" max="15363" width="22.21875" style="1" customWidth="1"/>
    <col min="15364" max="15364" width="18.77734375" style="1" customWidth="1"/>
    <col min="15365" max="15365" width="11.5546875" style="1" hidden="1" customWidth="1"/>
    <col min="15366" max="15366" width="12.44140625" style="1" customWidth="1"/>
    <col min="15367" max="15367" width="19.21875" style="1" customWidth="1"/>
    <col min="15368" max="15368" width="21" style="1" customWidth="1"/>
    <col min="15369" max="15369" width="11.5546875" style="1" hidden="1" customWidth="1"/>
    <col min="15618" max="15618" width="40.77734375" style="1" customWidth="1"/>
    <col min="15619" max="15619" width="22.21875" style="1" customWidth="1"/>
    <col min="15620" max="15620" width="18.77734375" style="1" customWidth="1"/>
    <col min="15621" max="15621" width="11.5546875" style="1" hidden="1" customWidth="1"/>
    <col min="15622" max="15622" width="12.44140625" style="1" customWidth="1"/>
    <col min="15623" max="15623" width="19.21875" style="1" customWidth="1"/>
    <col min="15624" max="15624" width="21" style="1" customWidth="1"/>
    <col min="15625" max="15625" width="11.5546875" style="1" hidden="1" customWidth="1"/>
    <col min="15874" max="15874" width="40.77734375" style="1" customWidth="1"/>
    <col min="15875" max="15875" width="22.21875" style="1" customWidth="1"/>
    <col min="15876" max="15876" width="18.77734375" style="1" customWidth="1"/>
    <col min="15877" max="15877" width="11.5546875" style="1" hidden="1" customWidth="1"/>
    <col min="15878" max="15878" width="12.44140625" style="1" customWidth="1"/>
    <col min="15879" max="15879" width="19.21875" style="1" customWidth="1"/>
    <col min="15880" max="15880" width="21" style="1" customWidth="1"/>
    <col min="15881" max="15881" width="11.5546875" style="1" hidden="1" customWidth="1"/>
    <col min="16130" max="16130" width="40.77734375" style="1" customWidth="1"/>
    <col min="16131" max="16131" width="22.21875" style="1" customWidth="1"/>
    <col min="16132" max="16132" width="18.77734375" style="1" customWidth="1"/>
    <col min="16133" max="16133" width="11.5546875" style="1" hidden="1" customWidth="1"/>
    <col min="16134" max="16134" width="12.44140625" style="1" customWidth="1"/>
    <col min="16135" max="16135" width="19.21875" style="1" customWidth="1"/>
    <col min="16136" max="16136" width="21" style="1" customWidth="1"/>
    <col min="16137" max="16137" width="11.5546875" style="1" hidden="1" customWidth="1"/>
  </cols>
  <sheetData>
    <row r="1" spans="1:9" ht="15.6" x14ac:dyDescent="0.3">
      <c r="A1" s="4" t="s">
        <v>111</v>
      </c>
      <c r="B1" s="5"/>
      <c r="C1" s="5"/>
      <c r="D1" s="6"/>
      <c r="E1" s="7"/>
    </row>
    <row r="3" spans="1:9" x14ac:dyDescent="0.25">
      <c r="A3" s="8" t="s">
        <v>0</v>
      </c>
      <c r="B3" s="8" t="s">
        <v>1</v>
      </c>
      <c r="C3" s="8"/>
    </row>
    <row r="4" spans="1:9" x14ac:dyDescent="0.25">
      <c r="A4" s="8" t="s">
        <v>2</v>
      </c>
      <c r="B4" s="8" t="s">
        <v>3</v>
      </c>
      <c r="C4" s="8"/>
    </row>
    <row r="5" spans="1:9" x14ac:dyDescent="0.25">
      <c r="A5" s="8" t="s">
        <v>4</v>
      </c>
      <c r="B5" s="8" t="s">
        <v>5</v>
      </c>
      <c r="C5" s="8"/>
    </row>
    <row r="6" spans="1:9" x14ac:dyDescent="0.25">
      <c r="A6" s="8" t="s">
        <v>6</v>
      </c>
      <c r="B6" s="9">
        <v>7914609</v>
      </c>
      <c r="C6" s="9"/>
    </row>
    <row r="7" spans="1:9" x14ac:dyDescent="0.25">
      <c r="A7" s="8" t="s">
        <v>7</v>
      </c>
      <c r="B7" s="9">
        <v>1607480</v>
      </c>
      <c r="C7" s="9"/>
    </row>
    <row r="8" spans="1:9" x14ac:dyDescent="0.25">
      <c r="A8" s="8" t="s">
        <v>8</v>
      </c>
      <c r="B8" s="10" t="s">
        <v>110</v>
      </c>
      <c r="C8" s="10"/>
    </row>
    <row r="9" spans="1:9" x14ac:dyDescent="0.25">
      <c r="A9" s="8" t="s">
        <v>9</v>
      </c>
      <c r="B9" s="10" t="s">
        <v>10</v>
      </c>
      <c r="C9" s="10"/>
    </row>
    <row r="10" spans="1:9" x14ac:dyDescent="0.25">
      <c r="A10" s="8"/>
      <c r="B10" s="11"/>
      <c r="C10" s="11"/>
    </row>
    <row r="11" spans="1:9" x14ac:dyDescent="0.25">
      <c r="A11" s="12"/>
    </row>
    <row r="12" spans="1:9" x14ac:dyDescent="0.25">
      <c r="B12" s="13" t="s">
        <v>11</v>
      </c>
      <c r="C12" s="13"/>
      <c r="D12" s="14"/>
      <c r="G12" s="13" t="s">
        <v>12</v>
      </c>
      <c r="H12" s="14"/>
    </row>
    <row r="13" spans="1:9" x14ac:dyDescent="0.25">
      <c r="A13" s="8" t="s">
        <v>13</v>
      </c>
      <c r="B13" s="15" t="s">
        <v>14</v>
      </c>
      <c r="C13" s="16"/>
      <c r="D13" s="15" t="s">
        <v>15</v>
      </c>
      <c r="E13" s="17" t="s">
        <v>16</v>
      </c>
      <c r="G13" s="15" t="s">
        <v>14</v>
      </c>
      <c r="H13" s="15" t="s">
        <v>15</v>
      </c>
      <c r="I13" s="18"/>
    </row>
    <row r="14" spans="1:9" x14ac:dyDescent="0.25">
      <c r="B14" s="19" t="s">
        <v>17</v>
      </c>
      <c r="C14" s="19"/>
      <c r="D14" s="19" t="s">
        <v>17</v>
      </c>
      <c r="G14" s="19" t="s">
        <v>17</v>
      </c>
      <c r="H14" s="19" t="s">
        <v>17</v>
      </c>
    </row>
    <row r="15" spans="1:9" x14ac:dyDescent="0.25">
      <c r="A15" s="20" t="s">
        <v>18</v>
      </c>
      <c r="B15" s="21">
        <f>SUM(B16:B17)+B18</f>
        <v>2295000</v>
      </c>
      <c r="C15" s="22"/>
      <c r="D15" s="21">
        <f>SUM(D16:D17)+D18</f>
        <v>2515000</v>
      </c>
      <c r="E15" s="23">
        <f>SUM(D15/B15)</f>
        <v>1.0958605664488017</v>
      </c>
      <c r="G15" s="21">
        <f>SUM(G16:G17)+G18</f>
        <v>520000</v>
      </c>
      <c r="H15" s="21">
        <f>SUM(H16:H17)+H18</f>
        <v>733000</v>
      </c>
      <c r="I15" s="24"/>
    </row>
    <row r="16" spans="1:9" x14ac:dyDescent="0.25">
      <c r="A16" s="25" t="s">
        <v>19</v>
      </c>
      <c r="B16" s="26">
        <v>77000</v>
      </c>
      <c r="C16" s="27"/>
      <c r="D16" s="26">
        <v>97000</v>
      </c>
      <c r="E16" s="28">
        <f>D16/B16*100</f>
        <v>125.97402597402598</v>
      </c>
      <c r="G16" s="26">
        <v>2000</v>
      </c>
      <c r="H16" s="26">
        <v>20000</v>
      </c>
      <c r="I16" s="24"/>
    </row>
    <row r="17" spans="1:257" x14ac:dyDescent="0.25">
      <c r="A17" s="25" t="s">
        <v>20</v>
      </c>
      <c r="B17" s="26">
        <v>18000</v>
      </c>
      <c r="C17" s="27"/>
      <c r="D17" s="26">
        <v>18000</v>
      </c>
      <c r="E17" s="28"/>
      <c r="G17" s="26">
        <v>18000</v>
      </c>
      <c r="H17" s="26">
        <v>3000</v>
      </c>
      <c r="I17" s="24"/>
    </row>
    <row r="18" spans="1:257" x14ac:dyDescent="0.25">
      <c r="A18" s="25" t="s">
        <v>21</v>
      </c>
      <c r="B18" s="26">
        <v>2200000</v>
      </c>
      <c r="C18" s="27"/>
      <c r="D18" s="26">
        <v>2400000</v>
      </c>
      <c r="E18" s="28"/>
      <c r="G18" s="26">
        <v>500000</v>
      </c>
      <c r="H18" s="26">
        <v>710000</v>
      </c>
      <c r="I18" s="24"/>
    </row>
    <row r="19" spans="1:257" x14ac:dyDescent="0.25">
      <c r="A19" s="29" t="s">
        <v>22</v>
      </c>
      <c r="B19" s="21">
        <f>SUM(B20:B23)</f>
        <v>765000</v>
      </c>
      <c r="C19" s="22"/>
      <c r="D19" s="21">
        <f>SUM(D20:D23)</f>
        <v>765000</v>
      </c>
      <c r="E19" s="8"/>
      <c r="F19" s="8"/>
      <c r="G19" s="30">
        <f>SUM(G20:G23)</f>
        <v>99500</v>
      </c>
      <c r="H19" s="30">
        <f>SUM(H20:H23)</f>
        <v>116500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</row>
    <row r="20" spans="1:257" x14ac:dyDescent="0.25">
      <c r="A20" s="31" t="s">
        <v>23</v>
      </c>
      <c r="B20" s="32">
        <v>463000</v>
      </c>
      <c r="C20" s="33"/>
      <c r="D20" s="32">
        <v>463000</v>
      </c>
      <c r="E20" s="8"/>
      <c r="F20" s="8"/>
      <c r="G20" s="32">
        <v>40000</v>
      </c>
      <c r="H20" s="32">
        <v>50000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</row>
    <row r="21" spans="1:257" x14ac:dyDescent="0.25">
      <c r="A21" s="25" t="s">
        <v>24</v>
      </c>
      <c r="B21" s="26">
        <v>19000</v>
      </c>
      <c r="C21" s="27"/>
      <c r="D21" s="26">
        <v>19000</v>
      </c>
      <c r="E21" s="8"/>
      <c r="F21" s="8"/>
      <c r="G21" s="26">
        <v>5000</v>
      </c>
      <c r="H21" s="26">
        <v>5000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</row>
    <row r="22" spans="1:257" x14ac:dyDescent="0.25">
      <c r="A22" s="25" t="s">
        <v>25</v>
      </c>
      <c r="B22" s="26">
        <v>34000</v>
      </c>
      <c r="C22" s="27"/>
      <c r="D22" s="26">
        <v>34000</v>
      </c>
      <c r="E22" s="8"/>
      <c r="F22" s="8"/>
      <c r="G22" s="26">
        <v>6500</v>
      </c>
      <c r="H22" s="26">
        <v>6500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</row>
    <row r="23" spans="1:257" x14ac:dyDescent="0.25">
      <c r="A23" s="25" t="s">
        <v>26</v>
      </c>
      <c r="B23" s="26">
        <v>249000</v>
      </c>
      <c r="C23" s="27"/>
      <c r="D23" s="26">
        <v>249000</v>
      </c>
      <c r="E23" s="23">
        <f>D19/B19*100</f>
        <v>100</v>
      </c>
      <c r="G23" s="26">
        <v>48000</v>
      </c>
      <c r="H23" s="26">
        <v>55000</v>
      </c>
      <c r="I23" s="24"/>
    </row>
    <row r="24" spans="1:257" x14ac:dyDescent="0.25">
      <c r="A24" s="20" t="s">
        <v>27</v>
      </c>
      <c r="B24" s="21">
        <f>B25+B26+B27+B28</f>
        <v>482080</v>
      </c>
      <c r="C24" s="22"/>
      <c r="D24" s="21">
        <f>D25+D26+D27+D28</f>
        <v>545080</v>
      </c>
      <c r="E24" s="28" t="e">
        <f>#REF!/#REF!*100</f>
        <v>#REF!</v>
      </c>
      <c r="G24" s="21">
        <f>SUM(G25:G28)</f>
        <v>91000</v>
      </c>
      <c r="H24" s="21">
        <f>SUM(H25:H28)</f>
        <v>98000</v>
      </c>
      <c r="I24" s="24"/>
    </row>
    <row r="25" spans="1:257" x14ac:dyDescent="0.25">
      <c r="A25" s="31" t="s">
        <v>28</v>
      </c>
      <c r="B25" s="32">
        <v>50000</v>
      </c>
      <c r="C25" s="33"/>
      <c r="D25" s="32">
        <v>50000</v>
      </c>
      <c r="E25" s="28">
        <f>D21/B21*100</f>
        <v>100</v>
      </c>
      <c r="G25" s="32"/>
      <c r="H25" s="32"/>
      <c r="I25" s="24"/>
    </row>
    <row r="26" spans="1:257" x14ac:dyDescent="0.25">
      <c r="A26" s="31" t="s">
        <v>29</v>
      </c>
      <c r="B26" s="32">
        <v>25000</v>
      </c>
      <c r="C26" s="33"/>
      <c r="D26" s="32">
        <v>35000</v>
      </c>
      <c r="E26" s="28"/>
      <c r="G26" s="32">
        <v>16000</v>
      </c>
      <c r="H26" s="32">
        <v>18000</v>
      </c>
      <c r="I26" s="24"/>
    </row>
    <row r="27" spans="1:257" x14ac:dyDescent="0.25">
      <c r="A27" s="31" t="s">
        <v>30</v>
      </c>
      <c r="B27" s="32"/>
      <c r="C27" s="33"/>
      <c r="D27" s="32"/>
      <c r="E27" s="28"/>
      <c r="G27" s="32"/>
      <c r="H27" s="32"/>
      <c r="I27" s="24"/>
    </row>
    <row r="28" spans="1:257" x14ac:dyDescent="0.25">
      <c r="A28" s="31" t="s">
        <v>31</v>
      </c>
      <c r="B28" s="32">
        <v>407080</v>
      </c>
      <c r="C28" s="33"/>
      <c r="D28" s="32">
        <v>460080</v>
      </c>
      <c r="E28" s="28">
        <f>D23/B23*100</f>
        <v>100</v>
      </c>
      <c r="G28" s="34">
        <v>75000</v>
      </c>
      <c r="H28" s="34">
        <v>80000</v>
      </c>
      <c r="I28" s="24"/>
    </row>
    <row r="29" spans="1:257" x14ac:dyDescent="0.25">
      <c r="A29" s="29" t="s">
        <v>32</v>
      </c>
      <c r="B29" s="30">
        <f>SUM(B30:B34)</f>
        <v>3809415</v>
      </c>
      <c r="C29" s="35"/>
      <c r="D29" s="30">
        <f>SUM(D30:D34)</f>
        <v>3809415</v>
      </c>
      <c r="G29" s="30">
        <f>SUM(G30:G34)</f>
        <v>467000</v>
      </c>
      <c r="H29" s="30">
        <f>SUM(H30:H34)</f>
        <v>560000</v>
      </c>
    </row>
    <row r="30" spans="1:257" x14ac:dyDescent="0.25">
      <c r="A30" s="36" t="s">
        <v>33</v>
      </c>
      <c r="B30" s="37">
        <v>80000</v>
      </c>
      <c r="C30" s="38"/>
      <c r="D30" s="37">
        <v>80000</v>
      </c>
      <c r="E30" s="39"/>
      <c r="G30" s="37"/>
      <c r="H30" s="37"/>
      <c r="I30" s="39"/>
    </row>
    <row r="31" spans="1:257" x14ac:dyDescent="0.25">
      <c r="A31" s="31" t="s">
        <v>34</v>
      </c>
      <c r="B31" s="32">
        <v>80000</v>
      </c>
      <c r="C31" s="33"/>
      <c r="D31" s="32">
        <v>80000</v>
      </c>
      <c r="E31" s="39"/>
      <c r="G31" s="32"/>
      <c r="H31" s="32"/>
      <c r="I31" s="39"/>
    </row>
    <row r="32" spans="1:257" x14ac:dyDescent="0.25">
      <c r="A32" s="31" t="s">
        <v>35</v>
      </c>
      <c r="B32" s="32">
        <v>3592015</v>
      </c>
      <c r="C32" s="33"/>
      <c r="D32" s="32">
        <v>3592015</v>
      </c>
      <c r="E32" s="39"/>
      <c r="G32" s="32">
        <v>467000</v>
      </c>
      <c r="H32" s="32">
        <v>560000</v>
      </c>
      <c r="I32" s="39"/>
    </row>
    <row r="33" spans="1:9" x14ac:dyDescent="0.25">
      <c r="A33" s="25" t="s">
        <v>36</v>
      </c>
      <c r="B33" s="26">
        <v>54200</v>
      </c>
      <c r="C33" s="27"/>
      <c r="D33" s="26">
        <v>54200</v>
      </c>
      <c r="E33" s="39"/>
      <c r="G33" s="26"/>
      <c r="H33" s="26"/>
      <c r="I33" s="39"/>
    </row>
    <row r="34" spans="1:9" x14ac:dyDescent="0.25">
      <c r="A34" s="25" t="s">
        <v>37</v>
      </c>
      <c r="B34" s="26">
        <v>3200</v>
      </c>
      <c r="C34" s="27"/>
      <c r="D34" s="26">
        <v>3200</v>
      </c>
      <c r="E34" s="23">
        <f>D29/B29*100</f>
        <v>100</v>
      </c>
      <c r="G34" s="26"/>
      <c r="H34" s="26"/>
      <c r="I34" s="24"/>
    </row>
    <row r="35" spans="1:9" x14ac:dyDescent="0.25">
      <c r="A35" s="20" t="s">
        <v>38</v>
      </c>
      <c r="B35" s="21">
        <f>SUM(B36:B39)</f>
        <v>270114</v>
      </c>
      <c r="C35" s="22"/>
      <c r="D35" s="21">
        <f>SUM(D36:D39)</f>
        <v>280114</v>
      </c>
      <c r="E35" s="40">
        <f>D30/B30*100</f>
        <v>100</v>
      </c>
      <c r="G35" s="21">
        <f>G37+G39</f>
        <v>62354</v>
      </c>
      <c r="H35" s="21">
        <v>158500</v>
      </c>
      <c r="I35" s="24"/>
    </row>
    <row r="36" spans="1:9" x14ac:dyDescent="0.25">
      <c r="A36" s="41" t="s">
        <v>39</v>
      </c>
      <c r="B36" s="42"/>
      <c r="C36" s="43"/>
      <c r="D36" s="42"/>
      <c r="E36" s="40"/>
      <c r="G36" s="21"/>
      <c r="H36" s="21"/>
      <c r="I36" s="24"/>
    </row>
    <row r="37" spans="1:9" x14ac:dyDescent="0.25">
      <c r="A37" s="36" t="s">
        <v>40</v>
      </c>
      <c r="B37" s="37">
        <v>235114</v>
      </c>
      <c r="C37" s="38"/>
      <c r="D37" s="37">
        <v>235114</v>
      </c>
      <c r="E37" s="44">
        <f>D34/B34*100</f>
        <v>100</v>
      </c>
      <c r="G37" s="37">
        <v>58154</v>
      </c>
      <c r="H37" s="37">
        <v>58154</v>
      </c>
      <c r="I37" s="24"/>
    </row>
    <row r="38" spans="1:9" x14ac:dyDescent="0.25">
      <c r="A38" s="36" t="s">
        <v>41</v>
      </c>
      <c r="B38" s="37"/>
      <c r="C38" s="38"/>
      <c r="D38" s="37"/>
      <c r="E38" s="44"/>
      <c r="G38" s="37"/>
      <c r="H38" s="37"/>
      <c r="I38" s="24"/>
    </row>
    <row r="39" spans="1:9" x14ac:dyDescent="0.25">
      <c r="A39" s="31" t="s">
        <v>42</v>
      </c>
      <c r="B39" s="32">
        <v>35000</v>
      </c>
      <c r="C39" s="33"/>
      <c r="D39" s="32">
        <v>45000</v>
      </c>
      <c r="E39" s="23">
        <f>D35/B35*100</f>
        <v>103.70214057768202</v>
      </c>
      <c r="G39" s="32">
        <v>4200</v>
      </c>
      <c r="H39" s="32">
        <v>4200</v>
      </c>
      <c r="I39" s="24"/>
    </row>
    <row r="40" spans="1:9" x14ac:dyDescent="0.25">
      <c r="A40" s="45" t="s">
        <v>43</v>
      </c>
      <c r="B40" s="46">
        <f>B15+B19+B24+B29+B35</f>
        <v>7621609</v>
      </c>
      <c r="C40" s="47"/>
      <c r="D40" s="46">
        <f>D15+D19+D24+D29+D35</f>
        <v>7914609</v>
      </c>
      <c r="G40" s="46">
        <f>G15+G19+G24+G29+G35</f>
        <v>1239854</v>
      </c>
      <c r="H40" s="46">
        <f>H15+H19+H24+H29+H35</f>
        <v>1666000</v>
      </c>
    </row>
    <row r="41" spans="1:9" x14ac:dyDescent="0.25">
      <c r="B41" s="2"/>
      <c r="C41" s="48"/>
      <c r="E41" s="40">
        <f>D37/B37*100</f>
        <v>100</v>
      </c>
      <c r="G41" s="2"/>
      <c r="I41" s="24"/>
    </row>
    <row r="42" spans="1:9" x14ac:dyDescent="0.25">
      <c r="A42" s="8" t="s">
        <v>44</v>
      </c>
      <c r="B42" s="15" t="s">
        <v>14</v>
      </c>
      <c r="C42" s="16"/>
      <c r="D42" s="15" t="s">
        <v>15</v>
      </c>
      <c r="E42" s="44">
        <f>D39/B39*100</f>
        <v>128.57142857142858</v>
      </c>
      <c r="G42" s="49" t="s">
        <v>14</v>
      </c>
      <c r="H42" s="49" t="s">
        <v>15</v>
      </c>
      <c r="I42" s="24"/>
    </row>
    <row r="43" spans="1:9" x14ac:dyDescent="0.25">
      <c r="B43" s="2"/>
      <c r="C43" s="48"/>
      <c r="E43" s="39"/>
      <c r="G43" s="32"/>
      <c r="H43" s="32"/>
      <c r="I43" s="39"/>
    </row>
    <row r="44" spans="1:9" x14ac:dyDescent="0.25">
      <c r="A44" s="31" t="s">
        <v>45</v>
      </c>
      <c r="B44" s="32">
        <v>2200000</v>
      </c>
      <c r="C44" s="33"/>
      <c r="D44" s="32">
        <v>2400000</v>
      </c>
      <c r="E44" s="50">
        <f>D40/B40*100</f>
        <v>103.8443326074586</v>
      </c>
      <c r="G44" s="32">
        <v>1315000</v>
      </c>
      <c r="H44" s="32">
        <v>1715000</v>
      </c>
      <c r="I44" s="24"/>
    </row>
    <row r="45" spans="1:9" x14ac:dyDescent="0.25">
      <c r="A45" s="31"/>
      <c r="B45" s="32"/>
      <c r="C45" s="33"/>
      <c r="D45" s="32"/>
      <c r="E45" s="50"/>
      <c r="G45" s="32"/>
      <c r="H45" s="32"/>
      <c r="I45" s="24"/>
    </row>
    <row r="46" spans="1:9" x14ac:dyDescent="0.25">
      <c r="A46" s="31" t="s">
        <v>46</v>
      </c>
      <c r="B46" s="32"/>
      <c r="C46" s="33"/>
      <c r="D46" s="32"/>
      <c r="E46" s="50"/>
      <c r="G46" s="32"/>
      <c r="H46" s="32"/>
      <c r="I46" s="24"/>
    </row>
    <row r="47" spans="1:9" x14ac:dyDescent="0.25">
      <c r="A47" s="31" t="s">
        <v>47</v>
      </c>
      <c r="B47" s="32"/>
      <c r="C47" s="33"/>
      <c r="D47" s="32"/>
      <c r="E47" s="39"/>
      <c r="G47" s="32"/>
      <c r="H47" s="32"/>
      <c r="I47" s="39"/>
    </row>
    <row r="48" spans="1:9" x14ac:dyDescent="0.25">
      <c r="A48" s="31" t="s">
        <v>48</v>
      </c>
      <c r="B48" s="32"/>
      <c r="C48" s="33"/>
      <c r="D48" s="32"/>
      <c r="E48" s="51" t="s">
        <v>16</v>
      </c>
      <c r="G48" s="32"/>
      <c r="H48" s="32"/>
      <c r="I48" s="52"/>
    </row>
    <row r="49" spans="1:10" x14ac:dyDescent="0.25">
      <c r="A49" s="31"/>
      <c r="B49" s="32"/>
      <c r="C49" s="33"/>
      <c r="D49" s="32"/>
      <c r="E49" s="51"/>
      <c r="G49" s="32"/>
      <c r="H49" s="32"/>
      <c r="I49" s="53"/>
    </row>
    <row r="50" spans="1:10" x14ac:dyDescent="0.25">
      <c r="A50" s="31" t="s">
        <v>49</v>
      </c>
      <c r="B50" s="32">
        <v>80000</v>
      </c>
      <c r="C50" s="33"/>
      <c r="D50" s="32">
        <v>80000</v>
      </c>
      <c r="E50" s="51"/>
      <c r="G50" s="32"/>
      <c r="H50" s="32"/>
      <c r="I50" s="52"/>
    </row>
    <row r="51" spans="1:10" x14ac:dyDescent="0.25">
      <c r="A51" s="31" t="s">
        <v>50</v>
      </c>
      <c r="B51" s="32">
        <v>3592015</v>
      </c>
      <c r="C51" s="33"/>
      <c r="D51" s="32">
        <v>3592015</v>
      </c>
      <c r="E51" s="54" t="e">
        <f>D47/B47*100</f>
        <v>#DIV/0!</v>
      </c>
      <c r="G51" s="32"/>
      <c r="H51" s="32"/>
      <c r="I51" s="24"/>
    </row>
    <row r="52" spans="1:10" x14ac:dyDescent="0.25">
      <c r="A52" s="55" t="s">
        <v>51</v>
      </c>
      <c r="B52" s="56"/>
      <c r="C52" s="57"/>
      <c r="D52" s="56"/>
      <c r="E52" s="44" t="e">
        <f>D48/B48*100</f>
        <v>#DIV/0!</v>
      </c>
      <c r="G52" s="56"/>
      <c r="H52" s="56"/>
      <c r="I52" s="24"/>
    </row>
    <row r="53" spans="1:10" x14ac:dyDescent="0.25">
      <c r="A53" s="58" t="s">
        <v>52</v>
      </c>
      <c r="B53" s="59">
        <v>235114</v>
      </c>
      <c r="C53" s="59"/>
      <c r="D53" s="59">
        <v>235114</v>
      </c>
      <c r="E53" s="60"/>
      <c r="G53" s="37"/>
      <c r="H53" s="37"/>
      <c r="I53" s="24"/>
    </row>
    <row r="54" spans="1:10" x14ac:dyDescent="0.25">
      <c r="A54" s="61" t="s">
        <v>53</v>
      </c>
      <c r="B54" s="62">
        <v>1514480</v>
      </c>
      <c r="C54" s="62"/>
      <c r="D54" s="62">
        <v>1607480</v>
      </c>
      <c r="E54" s="60"/>
      <c r="G54" s="63"/>
      <c r="H54" s="63"/>
      <c r="I54" s="24"/>
    </row>
    <row r="55" spans="1:10" x14ac:dyDescent="0.25">
      <c r="A55" s="64" t="s">
        <v>54</v>
      </c>
      <c r="B55" s="46">
        <f>SUM(B44:B54)</f>
        <v>7621609</v>
      </c>
      <c r="C55" s="47"/>
      <c r="D55" s="46">
        <f>SUM(D44:D54)</f>
        <v>7914609</v>
      </c>
      <c r="E55" s="23">
        <f>D51/B51*100</f>
        <v>100</v>
      </c>
      <c r="G55" s="46">
        <f>SUM(G44:G52)</f>
        <v>1315000</v>
      </c>
      <c r="H55" s="46">
        <f>SUM(H44:H52)</f>
        <v>1715000</v>
      </c>
      <c r="I55" s="65"/>
    </row>
    <row r="56" spans="1:10" x14ac:dyDescent="0.25">
      <c r="B56" s="3"/>
      <c r="C56" s="3"/>
      <c r="E56" s="23">
        <f>D51/B51*100</f>
        <v>100</v>
      </c>
      <c r="G56" s="66"/>
      <c r="H56" s="66"/>
      <c r="I56" s="24"/>
    </row>
    <row r="57" spans="1:10" ht="15.6" x14ac:dyDescent="0.3">
      <c r="A57" s="67"/>
      <c r="B57" s="68"/>
      <c r="C57" s="68"/>
      <c r="D57" s="69"/>
      <c r="E57" s="70"/>
      <c r="G57" s="71">
        <f>SUM(G55-G40)</f>
        <v>75146</v>
      </c>
      <c r="H57" s="71">
        <f>SUM(H55-H40)</f>
        <v>49000</v>
      </c>
      <c r="I57" s="72"/>
      <c r="J57" s="3" t="s">
        <v>55</v>
      </c>
    </row>
    <row r="58" spans="1:10" x14ac:dyDescent="0.25">
      <c r="B58" s="3"/>
      <c r="C58" s="3"/>
      <c r="E58" s="73"/>
      <c r="G58" s="3"/>
      <c r="I58" s="74"/>
      <c r="J58" s="3" t="s">
        <v>56</v>
      </c>
    </row>
    <row r="60" spans="1:10" ht="13.8" x14ac:dyDescent="0.25">
      <c r="A60" s="75"/>
      <c r="B60" s="76"/>
      <c r="C60" s="76"/>
      <c r="D60" s="77"/>
    </row>
    <row r="61" spans="1:10" ht="15.6" x14ac:dyDescent="0.3">
      <c r="A61" s="4" t="s">
        <v>57</v>
      </c>
      <c r="B61" s="6"/>
      <c r="C61" s="6"/>
    </row>
    <row r="62" spans="1:10" x14ac:dyDescent="0.25">
      <c r="B62" s="2"/>
      <c r="C62" s="2"/>
      <c r="D62" s="48"/>
    </row>
    <row r="63" spans="1:10" x14ac:dyDescent="0.25">
      <c r="B63" s="2"/>
      <c r="C63" s="2"/>
    </row>
    <row r="64" spans="1:10" x14ac:dyDescent="0.25">
      <c r="A64" s="5" t="s">
        <v>58</v>
      </c>
      <c r="B64" s="2"/>
      <c r="C64" s="2"/>
      <c r="D64" s="5" t="s">
        <v>59</v>
      </c>
      <c r="F64" s="5"/>
      <c r="H64" s="5" t="s">
        <v>60</v>
      </c>
    </row>
    <row r="65" spans="1:12" x14ac:dyDescent="0.25">
      <c r="A65" s="8"/>
      <c r="B65" s="78"/>
      <c r="C65" s="78"/>
    </row>
    <row r="66" spans="1:12" x14ac:dyDescent="0.25">
      <c r="B66" s="79" t="s">
        <v>17</v>
      </c>
      <c r="C66" s="79"/>
    </row>
    <row r="67" spans="1:12" x14ac:dyDescent="0.25">
      <c r="A67" s="80" t="s">
        <v>19</v>
      </c>
      <c r="B67" s="46">
        <f>SUM(B68:B72)</f>
        <v>97000</v>
      </c>
      <c r="C67" s="81"/>
      <c r="D67" s="82" t="s">
        <v>61</v>
      </c>
      <c r="E67" s="83"/>
      <c r="F67" s="84" t="s">
        <v>62</v>
      </c>
      <c r="H67" s="85" t="s">
        <v>63</v>
      </c>
      <c r="I67" s="86"/>
      <c r="J67" s="87" t="s">
        <v>64</v>
      </c>
      <c r="K67" s="87" t="s">
        <v>62</v>
      </c>
      <c r="L67" s="88" t="s">
        <v>65</v>
      </c>
    </row>
    <row r="68" spans="1:12" x14ac:dyDescent="0.25">
      <c r="A68" s="89" t="s">
        <v>66</v>
      </c>
      <c r="B68" s="90">
        <v>58000</v>
      </c>
      <c r="C68" s="91"/>
      <c r="D68" s="92" t="s">
        <v>67</v>
      </c>
      <c r="E68" s="93"/>
      <c r="F68" s="94">
        <v>800000</v>
      </c>
      <c r="H68" s="95" t="s">
        <v>68</v>
      </c>
      <c r="I68" s="86"/>
      <c r="J68" s="96" t="s">
        <v>69</v>
      </c>
      <c r="K68" s="97"/>
      <c r="L68" s="98"/>
    </row>
    <row r="69" spans="1:12" x14ac:dyDescent="0.25">
      <c r="A69" s="99" t="s">
        <v>70</v>
      </c>
      <c r="B69" s="90">
        <v>20000</v>
      </c>
      <c r="C69" s="91"/>
      <c r="D69" s="100" t="s">
        <v>107</v>
      </c>
      <c r="E69" s="101"/>
      <c r="F69" s="102">
        <v>70000</v>
      </c>
      <c r="H69" s="103" t="s">
        <v>68</v>
      </c>
      <c r="I69" s="104"/>
      <c r="J69" s="36" t="s">
        <v>71</v>
      </c>
      <c r="K69" s="105">
        <v>1500000</v>
      </c>
      <c r="L69" s="106"/>
    </row>
    <row r="70" spans="1:12" x14ac:dyDescent="0.25">
      <c r="A70" s="99" t="s">
        <v>72</v>
      </c>
      <c r="B70" s="90">
        <v>19000</v>
      </c>
      <c r="C70" s="91"/>
      <c r="D70" s="100" t="s">
        <v>108</v>
      </c>
      <c r="E70" s="101"/>
      <c r="F70" s="102">
        <v>130000</v>
      </c>
      <c r="H70" s="103" t="s">
        <v>73</v>
      </c>
      <c r="I70" s="104"/>
      <c r="J70" s="36"/>
      <c r="K70" s="105">
        <v>1500000</v>
      </c>
      <c r="L70" s="106"/>
    </row>
    <row r="71" spans="1:12" x14ac:dyDescent="0.25">
      <c r="A71" s="99"/>
      <c r="B71" s="90"/>
      <c r="C71" s="91"/>
      <c r="D71" s="100" t="s">
        <v>109</v>
      </c>
      <c r="E71" s="101"/>
      <c r="F71" s="102">
        <v>400000</v>
      </c>
      <c r="H71" s="103"/>
      <c r="I71" s="104"/>
      <c r="J71" s="36"/>
      <c r="K71" s="105"/>
    </row>
    <row r="72" spans="1:12" x14ac:dyDescent="0.25">
      <c r="A72" s="100"/>
      <c r="B72" s="107"/>
      <c r="C72" s="91"/>
      <c r="D72" s="100"/>
      <c r="E72" s="101"/>
      <c r="F72" s="102"/>
      <c r="H72" s="103"/>
      <c r="I72" s="104"/>
      <c r="J72" s="36"/>
      <c r="K72" s="105"/>
    </row>
    <row r="73" spans="1:12" x14ac:dyDescent="0.25">
      <c r="A73" s="80" t="s">
        <v>20</v>
      </c>
      <c r="B73" s="108">
        <f>SUM(B74:B77)</f>
        <v>18000</v>
      </c>
      <c r="C73" s="81"/>
      <c r="D73" s="100"/>
      <c r="E73" s="101"/>
      <c r="F73" s="102"/>
      <c r="H73" s="103"/>
      <c r="I73" s="104"/>
      <c r="J73" s="36"/>
      <c r="K73" s="105"/>
    </row>
    <row r="74" spans="1:12" x14ac:dyDescent="0.25">
      <c r="A74" s="89" t="s">
        <v>74</v>
      </c>
      <c r="B74" s="109"/>
      <c r="C74" s="91"/>
      <c r="D74" s="100"/>
      <c r="E74" s="101"/>
      <c r="F74" s="102"/>
      <c r="H74" s="103"/>
      <c r="I74" s="104"/>
      <c r="J74" s="36"/>
      <c r="K74" s="105"/>
    </row>
    <row r="75" spans="1:12" x14ac:dyDescent="0.25">
      <c r="A75" s="89" t="s">
        <v>75</v>
      </c>
      <c r="B75" s="109">
        <v>18000</v>
      </c>
      <c r="C75" s="91"/>
      <c r="D75" s="100"/>
      <c r="E75" s="101"/>
      <c r="F75" s="102"/>
      <c r="H75" s="103"/>
      <c r="I75" s="104"/>
      <c r="J75" s="36"/>
      <c r="K75" s="105"/>
    </row>
    <row r="76" spans="1:12" x14ac:dyDescent="0.25">
      <c r="A76" s="89"/>
      <c r="B76" s="109"/>
      <c r="C76" s="91"/>
      <c r="D76" s="93"/>
      <c r="E76" s="93"/>
      <c r="F76" s="93"/>
      <c r="H76" s="103"/>
      <c r="I76" s="104"/>
      <c r="J76" s="36"/>
      <c r="K76" s="105"/>
    </row>
    <row r="77" spans="1:12" x14ac:dyDescent="0.25">
      <c r="A77" s="110"/>
      <c r="B77" s="111"/>
      <c r="C77" s="91"/>
      <c r="H77" s="103"/>
      <c r="I77" s="104"/>
      <c r="J77" s="36"/>
      <c r="K77" s="105"/>
    </row>
    <row r="78" spans="1:12" x14ac:dyDescent="0.25">
      <c r="A78" s="112" t="s">
        <v>76</v>
      </c>
      <c r="B78" s="113">
        <v>2400000</v>
      </c>
      <c r="C78" s="81"/>
      <c r="H78" s="103"/>
      <c r="I78" s="104"/>
      <c r="J78" s="36"/>
      <c r="K78" s="105"/>
    </row>
    <row r="79" spans="1:12" x14ac:dyDescent="0.25">
      <c r="A79" s="114" t="s">
        <v>77</v>
      </c>
      <c r="B79" s="115">
        <f>B67+B73+B78</f>
        <v>2515000</v>
      </c>
      <c r="C79" s="69"/>
      <c r="H79" s="103"/>
      <c r="I79" s="104"/>
      <c r="J79" s="36"/>
      <c r="K79" s="105"/>
    </row>
    <row r="80" spans="1:12" x14ac:dyDescent="0.25">
      <c r="A80" s="116" t="s">
        <v>78</v>
      </c>
      <c r="B80" s="117">
        <v>463000</v>
      </c>
      <c r="C80" s="118"/>
      <c r="H80" s="103"/>
      <c r="I80" s="104"/>
      <c r="J80" s="36"/>
      <c r="K80" s="105"/>
    </row>
    <row r="81" spans="1:11" x14ac:dyDescent="0.25">
      <c r="A81" s="119" t="s">
        <v>79</v>
      </c>
      <c r="B81" s="120">
        <v>19000</v>
      </c>
      <c r="C81" s="118"/>
      <c r="H81" s="103"/>
      <c r="I81" s="104"/>
      <c r="J81" s="36"/>
      <c r="K81" s="105"/>
    </row>
    <row r="82" spans="1:11" x14ac:dyDescent="0.25">
      <c r="A82" s="119" t="s">
        <v>80</v>
      </c>
      <c r="B82" s="120">
        <v>34000</v>
      </c>
      <c r="C82" s="118"/>
      <c r="H82" s="103"/>
      <c r="I82" s="104"/>
      <c r="J82" s="36"/>
      <c r="K82" s="105"/>
    </row>
    <row r="83" spans="1:11" x14ac:dyDescent="0.25">
      <c r="A83" s="119" t="s">
        <v>81</v>
      </c>
      <c r="B83" s="120">
        <v>249000</v>
      </c>
      <c r="C83" s="118"/>
      <c r="H83" s="103"/>
      <c r="I83" s="104"/>
      <c r="J83" s="36"/>
      <c r="K83" s="105"/>
    </row>
    <row r="84" spans="1:11" x14ac:dyDescent="0.25">
      <c r="A84" s="121" t="s">
        <v>82</v>
      </c>
      <c r="B84" s="122">
        <f>B80+B81+B82+B83</f>
        <v>765000</v>
      </c>
      <c r="C84" s="69"/>
      <c r="H84" s="103"/>
      <c r="I84" s="104"/>
      <c r="J84" s="36"/>
      <c r="K84" s="105"/>
    </row>
    <row r="85" spans="1:11" x14ac:dyDescent="0.25">
      <c r="A85" s="80" t="s">
        <v>83</v>
      </c>
      <c r="B85" s="46">
        <v>50000</v>
      </c>
      <c r="C85" s="81"/>
      <c r="H85" s="103"/>
      <c r="I85" s="104"/>
      <c r="J85" s="36"/>
      <c r="K85" s="105"/>
    </row>
    <row r="86" spans="1:11" x14ac:dyDescent="0.25">
      <c r="A86" s="123" t="s">
        <v>84</v>
      </c>
      <c r="B86" s="124">
        <v>35000</v>
      </c>
      <c r="C86" s="81"/>
      <c r="H86" s="103"/>
      <c r="I86" s="104"/>
      <c r="J86" s="36"/>
      <c r="K86" s="105"/>
    </row>
    <row r="87" spans="1:11" x14ac:dyDescent="0.25">
      <c r="A87" s="125" t="s">
        <v>85</v>
      </c>
      <c r="B87" s="126">
        <v>50000</v>
      </c>
      <c r="C87" s="91"/>
      <c r="H87" s="103"/>
      <c r="I87" s="104"/>
      <c r="J87" s="36"/>
      <c r="K87" s="105"/>
    </row>
    <row r="88" spans="1:11" x14ac:dyDescent="0.25">
      <c r="A88" s="127" t="s">
        <v>86</v>
      </c>
      <c r="B88" s="128">
        <v>35000</v>
      </c>
      <c r="C88" s="91"/>
      <c r="H88" s="103"/>
      <c r="I88" s="104"/>
      <c r="J88" s="36"/>
      <c r="K88" s="105"/>
    </row>
    <row r="89" spans="1:11" x14ac:dyDescent="0.25">
      <c r="A89" s="99"/>
      <c r="B89" s="129"/>
      <c r="C89" s="91"/>
      <c r="H89" s="103"/>
      <c r="I89" s="104"/>
      <c r="J89" s="36"/>
      <c r="K89" s="105"/>
    </row>
    <row r="90" spans="1:11" x14ac:dyDescent="0.25">
      <c r="A90" s="99"/>
      <c r="B90" s="129">
        <v>0</v>
      </c>
      <c r="C90" s="91"/>
      <c r="H90" s="103"/>
      <c r="I90" s="104"/>
      <c r="J90" s="36"/>
      <c r="K90" s="105"/>
    </row>
    <row r="91" spans="1:11" x14ac:dyDescent="0.25">
      <c r="A91" s="80" t="s">
        <v>30</v>
      </c>
      <c r="B91" s="46">
        <v>0</v>
      </c>
      <c r="C91" s="81"/>
      <c r="H91" s="103"/>
      <c r="I91" s="104"/>
      <c r="J91" s="36"/>
      <c r="K91" s="105"/>
    </row>
    <row r="92" spans="1:11" x14ac:dyDescent="0.25">
      <c r="A92" s="80" t="s">
        <v>31</v>
      </c>
      <c r="B92" s="46">
        <f>SUM(B93:B101)</f>
        <v>460080</v>
      </c>
      <c r="C92" s="81"/>
      <c r="H92" s="103"/>
      <c r="I92" s="104"/>
      <c r="J92" s="36"/>
      <c r="K92" s="105"/>
    </row>
    <row r="93" spans="1:11" x14ac:dyDescent="0.25">
      <c r="A93" s="89" t="s">
        <v>87</v>
      </c>
      <c r="B93" s="90">
        <v>500</v>
      </c>
      <c r="C93" s="91"/>
      <c r="H93" s="103"/>
      <c r="I93" s="104"/>
      <c r="J93" s="36"/>
      <c r="K93" s="105"/>
    </row>
    <row r="94" spans="1:11" x14ac:dyDescent="0.25">
      <c r="A94" s="99" t="s">
        <v>88</v>
      </c>
      <c r="B94" s="90">
        <v>17580</v>
      </c>
      <c r="C94" s="91"/>
      <c r="H94" s="103"/>
      <c r="I94" s="104"/>
      <c r="J94" s="36"/>
      <c r="K94" s="105"/>
    </row>
    <row r="95" spans="1:11" x14ac:dyDescent="0.25">
      <c r="A95" s="99" t="s">
        <v>89</v>
      </c>
      <c r="B95" s="130">
        <v>34000</v>
      </c>
      <c r="C95" s="91"/>
      <c r="H95" s="131"/>
      <c r="I95" s="132"/>
      <c r="J95" s="133"/>
      <c r="K95" s="134"/>
    </row>
    <row r="96" spans="1:11" x14ac:dyDescent="0.25">
      <c r="A96" s="99" t="s">
        <v>90</v>
      </c>
      <c r="B96" s="130">
        <v>60000</v>
      </c>
      <c r="C96" s="91"/>
      <c r="H96" s="93"/>
      <c r="I96" s="93"/>
      <c r="J96" s="93"/>
      <c r="K96" s="93"/>
    </row>
    <row r="97" spans="1:3" x14ac:dyDescent="0.25">
      <c r="A97" s="99" t="s">
        <v>91</v>
      </c>
      <c r="B97" s="130">
        <v>35000</v>
      </c>
      <c r="C97" s="91"/>
    </row>
    <row r="98" spans="1:3" x14ac:dyDescent="0.25">
      <c r="A98" s="99" t="s">
        <v>92</v>
      </c>
      <c r="B98" s="130">
        <v>235000</v>
      </c>
      <c r="C98" s="91"/>
    </row>
    <row r="99" spans="1:3" x14ac:dyDescent="0.25">
      <c r="A99" s="99" t="s">
        <v>93</v>
      </c>
      <c r="B99" s="130">
        <v>7000</v>
      </c>
      <c r="C99" s="91"/>
    </row>
    <row r="100" spans="1:3" x14ac:dyDescent="0.25">
      <c r="A100" s="99" t="s">
        <v>94</v>
      </c>
      <c r="B100" s="130">
        <v>59000</v>
      </c>
      <c r="C100" s="91"/>
    </row>
    <row r="101" spans="1:3" x14ac:dyDescent="0.25">
      <c r="A101" s="100" t="s">
        <v>95</v>
      </c>
      <c r="B101" s="135">
        <v>12000</v>
      </c>
      <c r="C101" s="91"/>
    </row>
    <row r="102" spans="1:3" x14ac:dyDescent="0.25">
      <c r="A102" s="114" t="s">
        <v>96</v>
      </c>
      <c r="B102" s="115">
        <f>B85+B88+B91+B92</f>
        <v>545080</v>
      </c>
      <c r="C102" s="69"/>
    </row>
    <row r="103" spans="1:3" x14ac:dyDescent="0.25">
      <c r="A103" s="136" t="s">
        <v>97</v>
      </c>
      <c r="B103" s="137">
        <f>B104+B105+B106</f>
        <v>3752015</v>
      </c>
      <c r="C103" s="69"/>
    </row>
    <row r="104" spans="1:3" x14ac:dyDescent="0.25">
      <c r="A104" s="116" t="s">
        <v>98</v>
      </c>
      <c r="B104" s="138">
        <v>3592015</v>
      </c>
      <c r="C104" s="118"/>
    </row>
    <row r="105" spans="1:3" x14ac:dyDescent="0.25">
      <c r="A105" s="119" t="s">
        <v>99</v>
      </c>
      <c r="B105" s="120">
        <v>80000</v>
      </c>
      <c r="C105" s="118"/>
    </row>
    <row r="106" spans="1:3" x14ac:dyDescent="0.25">
      <c r="A106" s="139" t="s">
        <v>100</v>
      </c>
      <c r="B106" s="140">
        <v>80000</v>
      </c>
      <c r="C106" s="118"/>
    </row>
    <row r="107" spans="1:3" x14ac:dyDescent="0.25">
      <c r="A107" s="141" t="s">
        <v>101</v>
      </c>
      <c r="B107" s="142">
        <v>57400</v>
      </c>
      <c r="C107" s="69"/>
    </row>
    <row r="108" spans="1:3" x14ac:dyDescent="0.25">
      <c r="A108" s="114" t="s">
        <v>102</v>
      </c>
      <c r="B108" s="143">
        <f>B103+B107</f>
        <v>3809415</v>
      </c>
      <c r="C108" s="69"/>
    </row>
    <row r="109" spans="1:3" x14ac:dyDescent="0.25">
      <c r="A109" s="144" t="s">
        <v>103</v>
      </c>
      <c r="B109" s="137">
        <v>235114</v>
      </c>
      <c r="C109" s="69"/>
    </row>
    <row r="110" spans="1:3" x14ac:dyDescent="0.25">
      <c r="A110" s="144"/>
      <c r="B110" s="145"/>
      <c r="C110" s="118"/>
    </row>
    <row r="111" spans="1:3" x14ac:dyDescent="0.25">
      <c r="A111" s="144"/>
      <c r="B111" s="145"/>
      <c r="C111" s="118"/>
    </row>
    <row r="112" spans="1:3" x14ac:dyDescent="0.25">
      <c r="A112" s="80" t="s">
        <v>42</v>
      </c>
      <c r="B112" s="46">
        <v>45000</v>
      </c>
      <c r="C112" s="81"/>
    </row>
    <row r="113" spans="1:4" x14ac:dyDescent="0.25">
      <c r="A113" s="99" t="s">
        <v>104</v>
      </c>
      <c r="B113" s="129"/>
      <c r="C113" s="91"/>
    </row>
    <row r="114" spans="1:4" x14ac:dyDescent="0.25">
      <c r="A114" s="146"/>
      <c r="B114" s="147"/>
      <c r="C114" s="91"/>
    </row>
    <row r="115" spans="1:4" x14ac:dyDescent="0.25">
      <c r="A115" s="146"/>
      <c r="B115" s="147"/>
      <c r="C115" s="91"/>
    </row>
    <row r="116" spans="1:4" x14ac:dyDescent="0.25">
      <c r="A116" s="114" t="s">
        <v>105</v>
      </c>
      <c r="B116" s="148">
        <f>B109+B110+B111+B112</f>
        <v>280114</v>
      </c>
      <c r="C116" s="69"/>
    </row>
    <row r="117" spans="1:4" x14ac:dyDescent="0.25">
      <c r="A117" s="149" t="s">
        <v>106</v>
      </c>
      <c r="B117" s="150">
        <f>B79+B84+B102+B108+B116</f>
        <v>7914609</v>
      </c>
      <c r="C117" s="81"/>
    </row>
    <row r="118" spans="1:4" x14ac:dyDescent="0.25">
      <c r="A118" s="93"/>
      <c r="B118" s="151"/>
      <c r="C118" s="152"/>
    </row>
    <row r="122" spans="1:4" x14ac:dyDescent="0.25">
      <c r="A122" s="12"/>
    </row>
    <row r="123" spans="1:4" x14ac:dyDescent="0.25">
      <c r="A123" s="3"/>
      <c r="B123" s="3"/>
    </row>
    <row r="124" spans="1:4" x14ac:dyDescent="0.25">
      <c r="A124" s="3"/>
      <c r="C124" s="2"/>
      <c r="D124" s="3"/>
    </row>
    <row r="125" spans="1:4" x14ac:dyDescent="0.25">
      <c r="A125" s="3"/>
      <c r="C125" s="2"/>
      <c r="D125" s="3"/>
    </row>
    <row r="126" spans="1:4" x14ac:dyDescent="0.25">
      <c r="A126" s="3"/>
      <c r="C126" s="2"/>
      <c r="D126" s="3"/>
    </row>
    <row r="127" spans="1:4" x14ac:dyDescent="0.25">
      <c r="A127" s="3"/>
      <c r="C127" s="2"/>
      <c r="D127" s="3"/>
    </row>
    <row r="128" spans="1:4" x14ac:dyDescent="0.25">
      <c r="A128" s="3"/>
      <c r="C128" s="2"/>
      <c r="D128" s="3"/>
    </row>
    <row r="129" spans="1:4" x14ac:dyDescent="0.25">
      <c r="A129" s="3"/>
      <c r="C129" s="2"/>
      <c r="D129" s="3"/>
    </row>
    <row r="130" spans="1:4" x14ac:dyDescent="0.25">
      <c r="A130" s="8"/>
      <c r="C130" s="2"/>
      <c r="D130" s="3"/>
    </row>
    <row r="131" spans="1:4" x14ac:dyDescent="0.25">
      <c r="A131" s="8"/>
      <c r="C131" s="2"/>
      <c r="D131" s="3"/>
    </row>
    <row r="132" spans="1:4" x14ac:dyDescent="0.25">
      <c r="A132" s="8"/>
      <c r="C132" s="2"/>
      <c r="D132" s="3"/>
    </row>
    <row r="133" spans="1:4" x14ac:dyDescent="0.25">
      <c r="A133" s="8"/>
      <c r="C133" s="2"/>
      <c r="D133" s="3"/>
    </row>
    <row r="134" spans="1:4" x14ac:dyDescent="0.25">
      <c r="A134" s="3"/>
      <c r="C134" s="2"/>
      <c r="D134" s="3"/>
    </row>
    <row r="135" spans="1:4" x14ac:dyDescent="0.25">
      <c r="A135" s="3"/>
      <c r="C135" s="2"/>
      <c r="D135" s="3"/>
    </row>
    <row r="136" spans="1:4" x14ac:dyDescent="0.25">
      <c r="A136" s="3"/>
      <c r="C136" s="2"/>
      <c r="D136" s="3"/>
    </row>
    <row r="137" spans="1:4" x14ac:dyDescent="0.25">
      <c r="A137" s="3"/>
      <c r="C137" s="2"/>
      <c r="D137" s="3"/>
    </row>
    <row r="138" spans="1:4" x14ac:dyDescent="0.25">
      <c r="A138" s="3"/>
      <c r="C138" s="2"/>
      <c r="D138" s="3"/>
    </row>
    <row r="139" spans="1:4" x14ac:dyDescent="0.25">
      <c r="A139" s="3"/>
      <c r="C139" s="2"/>
      <c r="D139" s="3"/>
    </row>
    <row r="140" spans="1:4" x14ac:dyDescent="0.25">
      <c r="A140" s="3"/>
      <c r="C140" s="2"/>
      <c r="D140" s="3"/>
    </row>
    <row r="141" spans="1:4" x14ac:dyDescent="0.25">
      <c r="A141" s="3"/>
      <c r="C141" s="2"/>
      <c r="D141" s="3"/>
    </row>
    <row r="142" spans="1:4" x14ac:dyDescent="0.25">
      <c r="A142" s="3"/>
      <c r="C142" s="2"/>
      <c r="D142" s="3"/>
    </row>
    <row r="143" spans="1:4" x14ac:dyDescent="0.25">
      <c r="A143" s="3"/>
      <c r="C143" s="2"/>
      <c r="D143" s="3"/>
    </row>
    <row r="144" spans="1:4" x14ac:dyDescent="0.25">
      <c r="A144" s="3"/>
      <c r="C144" s="2"/>
      <c r="D144" s="3"/>
    </row>
    <row r="145" spans="1:4" x14ac:dyDescent="0.25">
      <c r="A145" s="3"/>
      <c r="C145" s="2"/>
      <c r="D145" s="3"/>
    </row>
    <row r="146" spans="1:4" x14ac:dyDescent="0.25">
      <c r="A146" s="3"/>
      <c r="C146" s="2"/>
      <c r="D146" s="3"/>
    </row>
    <row r="147" spans="1:4" x14ac:dyDescent="0.25">
      <c r="A147" s="3"/>
      <c r="C147" s="2"/>
      <c r="D147" s="3"/>
    </row>
    <row r="148" spans="1:4" x14ac:dyDescent="0.25">
      <c r="A148" s="3"/>
      <c r="C148" s="2"/>
      <c r="D148" s="3"/>
    </row>
    <row r="149" spans="1:4" x14ac:dyDescent="0.25">
      <c r="A149" s="3"/>
      <c r="C149" s="2"/>
      <c r="D149" s="3"/>
    </row>
    <row r="150" spans="1:4" x14ac:dyDescent="0.25">
      <c r="A150" s="3"/>
      <c r="C150" s="2"/>
      <c r="D150" s="3"/>
    </row>
    <row r="151" spans="1:4" x14ac:dyDescent="0.25">
      <c r="A151" s="3"/>
      <c r="C151" s="2"/>
      <c r="D151" s="3"/>
    </row>
    <row r="152" spans="1:4" x14ac:dyDescent="0.25">
      <c r="A152" s="3"/>
      <c r="C152" s="2"/>
      <c r="D152" s="3"/>
    </row>
    <row r="153" spans="1:4" x14ac:dyDescent="0.25">
      <c r="A153" s="3"/>
      <c r="C153" s="2"/>
      <c r="D153" s="3"/>
    </row>
    <row r="154" spans="1:4" x14ac:dyDescent="0.25">
      <c r="A154" s="3"/>
      <c r="C154" s="2"/>
      <c r="D154" s="3"/>
    </row>
    <row r="155" spans="1:4" x14ac:dyDescent="0.25">
      <c r="A155" s="3"/>
      <c r="C155" s="2"/>
      <c r="D155" s="3"/>
    </row>
    <row r="156" spans="1:4" x14ac:dyDescent="0.25">
      <c r="A156" s="3"/>
      <c r="C156" s="2"/>
      <c r="D156" s="3"/>
    </row>
    <row r="157" spans="1:4" x14ac:dyDescent="0.25">
      <c r="A157" s="3"/>
      <c r="C157" s="2"/>
      <c r="D157" s="3"/>
    </row>
    <row r="158" spans="1:4" x14ac:dyDescent="0.25">
      <c r="A158" s="3"/>
      <c r="C158" s="2"/>
      <c r="D158" s="3"/>
    </row>
    <row r="159" spans="1:4" x14ac:dyDescent="0.25">
      <c r="A159" s="3"/>
      <c r="C159" s="2"/>
      <c r="D159" s="3"/>
    </row>
    <row r="160" spans="1:4" x14ac:dyDescent="0.25">
      <c r="A160" s="3"/>
      <c r="C160" s="2"/>
      <c r="D160" s="3"/>
    </row>
    <row r="161" spans="1:6" x14ac:dyDescent="0.25">
      <c r="A161" s="3"/>
      <c r="C161" s="2"/>
      <c r="D161" s="3"/>
    </row>
    <row r="162" spans="1:6" x14ac:dyDescent="0.25">
      <c r="A162" s="3"/>
      <c r="C162" s="2"/>
      <c r="D162" s="3"/>
    </row>
    <row r="163" spans="1:6" x14ac:dyDescent="0.25">
      <c r="A163" s="3"/>
      <c r="C163" s="2"/>
      <c r="D163" s="3"/>
    </row>
    <row r="164" spans="1:6" x14ac:dyDescent="0.25">
      <c r="A164" s="3"/>
      <c r="C164" s="2"/>
      <c r="D164" s="3"/>
    </row>
    <row r="165" spans="1:6" x14ac:dyDescent="0.25">
      <c r="A165" s="3"/>
      <c r="C165" s="2"/>
      <c r="D165" s="3"/>
    </row>
    <row r="166" spans="1:6" x14ac:dyDescent="0.25">
      <c r="A166" s="3"/>
      <c r="C166" s="2"/>
      <c r="D166" s="3"/>
    </row>
    <row r="167" spans="1:6" x14ac:dyDescent="0.25">
      <c r="B167" s="3"/>
      <c r="C167" s="3"/>
      <c r="E167" s="23" t="e">
        <f>#REF!/#REF!*100</f>
        <v>#REF!</v>
      </c>
      <c r="F167" s="3">
        <v>6</v>
      </c>
    </row>
  </sheetData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oem</dc:creator>
  <dc:description/>
  <cp:lastModifiedBy>PC přízemí</cp:lastModifiedBy>
  <cp:revision>4</cp:revision>
  <cp:lastPrinted>2022-08-23T09:07:51Z</cp:lastPrinted>
  <dcterms:created xsi:type="dcterms:W3CDTF">2020-10-19T12:31:54Z</dcterms:created>
  <dcterms:modified xsi:type="dcterms:W3CDTF">2024-01-03T05:55:33Z</dcterms:modified>
  <dc:language>cs-CZ</dc:language>
</cp:coreProperties>
</file>